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30เม.ย.69'!$A$1:$AZ$97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V81" i="37" l="1"/>
  <c r="Y54" i="37"/>
  <c r="Y52" i="37"/>
  <c r="Y53" i="37"/>
  <c r="AF53" i="37"/>
  <c r="AF55" i="37"/>
  <c r="AF56" i="37"/>
  <c r="AF57" i="37"/>
  <c r="X53" i="37"/>
  <c r="X55" i="37"/>
  <c r="X56" i="37"/>
  <c r="X57" i="37"/>
  <c r="AB53" i="37"/>
  <c r="AB54" i="37"/>
  <c r="AF54" i="37" s="1"/>
  <c r="AJ54" i="37" s="1"/>
  <c r="AN54" i="37" s="1"/>
  <c r="AR54" i="37" s="1"/>
  <c r="AV54" i="37" s="1"/>
  <c r="AZ54" i="37" s="1"/>
  <c r="AB55" i="37"/>
  <c r="AB56" i="37"/>
  <c r="AB52" i="37"/>
  <c r="AF52" i="37" s="1"/>
  <c r="AJ52" i="37" s="1"/>
  <c r="AN52" i="37" s="1"/>
  <c r="AR52" i="37" s="1"/>
  <c r="AV52" i="37" s="1"/>
  <c r="AZ52" i="37" s="1"/>
  <c r="V8" i="37"/>
  <c r="W8" i="37"/>
  <c r="R65" i="37" l="1"/>
  <c r="M38" i="37"/>
  <c r="I38" i="37"/>
  <c r="Q38" i="37"/>
  <c r="P29" i="37"/>
  <c r="P31" i="37"/>
  <c r="D51" i="37"/>
  <c r="AB38" i="37"/>
  <c r="AF38" i="37" s="1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X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9" i="37" l="1"/>
  <c r="AG10" i="37"/>
  <c r="AK10" i="37" s="1"/>
  <c r="AO10" i="37" s="1"/>
  <c r="AS10" i="37" s="1"/>
  <c r="AG12" i="37"/>
  <c r="AK12" i="37" s="1"/>
  <c r="AO12" i="37" s="1"/>
  <c r="AS12" i="37" s="1"/>
  <c r="AG14" i="37"/>
  <c r="AG25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G63" i="37"/>
  <c r="AK63" i="37" s="1"/>
  <c r="AO63" i="37" s="1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G75" i="37"/>
  <c r="AK75" i="37" s="1"/>
  <c r="AO75" i="37" s="1"/>
  <c r="AS75" i="37" s="1"/>
  <c r="AG76" i="37"/>
  <c r="AK76" i="37" s="1"/>
  <c r="AO76" i="37" s="1"/>
  <c r="AS76" i="37" s="1"/>
  <c r="AW76" i="37" s="1"/>
  <c r="BA76" i="37" s="1"/>
  <c r="AG77" i="37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G81" i="37" l="1"/>
  <c r="AA95" i="37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N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AW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AF81" i="37"/>
  <c r="AJ81" i="37" s="1"/>
  <c r="AN81" i="37" s="1"/>
  <c r="AR81" i="37" s="1"/>
  <c r="AV81" i="37" s="1"/>
  <c r="AZ81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AS52" i="37" s="1"/>
  <c r="AW52" i="37" s="1"/>
  <c r="BA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BA40" i="37" l="1"/>
  <c r="AZ77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<sst xmlns="http://schemas.openxmlformats.org/spreadsheetml/2006/main" count="1256" uniqueCount="298">
  <si>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</si>
  <si>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</si>
  <si>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</si>
  <si>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</si>
  <si>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</si>
  <si>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</si>
  <si>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</si>
  <si>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</si>
  <si>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</si>
  <si>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</si>
  <si>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</si>
  <si>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</si>
  <si>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</si>
  <si>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</si>
  <si>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</si>
  <si>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</si>
  <si>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</si>
  <si>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</si>
  <si>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</si>
  <si>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</si>
  <si>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</si>
  <si>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</si>
  <si>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</si>
  <si>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</si>
  <si>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</si>
  <si>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</si>
  <si>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</si>
  <si>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</si>
  <si>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</si>
  <si>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</si>
  <si>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</si>
  <si>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</si>
  <si>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</si>
  <si>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</si>
  <si>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</si>
  <si>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</si>
  <si>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</si>
  <si>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</si>
  <si>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</si>
  <si>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</si>
  <si>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</si>
  <si>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</si>
  <si>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</si>
  <si>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</si>
  <si>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</si>
  <si>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</si>
  <si>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</si>
  <si>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</si>
  <si>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</si>
  <si>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</si>
  <si>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</si>
  <si>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</si>
  <si>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</si>
  <si>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</si>
  <si>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</si>
  <si>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</si>
  <si>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</si>
  <si>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</si>
  <si>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</si>
  <si>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</si>
  <si>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</si>
  <si>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</si>
  <si>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</si>
  <si>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</si>
  <si>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</si>
  <si>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</si>
  <si>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</si>
  <si>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</si>
  <si>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</si>
  <si>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</si>
  <si>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</si>
  <si>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</si>
  <si>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</si>
  <si>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</si>
  <si>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</si>
  <si>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</si>
  <si>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</si>
  <si>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</si>
  <si>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</si>
  <si>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</si>
  <si>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</si>
  <si>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</si>
  <si>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</si>
  <si>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</si>
  <si>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</si>
  <si>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</si>
  <si>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</si>
  <si>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</si>
  <si>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</si>
  <si>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</si>
  <si>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</si>
  <si>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</si>
  <si>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</si>
  <si>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</si>
  <si>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</si>
  <si>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</si>
  <si>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</si>
  <si>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</si>
  <si>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</si>
  <si>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</si>
  <si>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</si>
  <si>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</si>
  <si>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</si>
  <si>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</si>
  <si>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</si>
  <si>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</si>
  <si>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</si>
  <si>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</si>
  <si>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</si>
  <si>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</si>
  <si>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</si>
  <si>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</si>
  <si>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</si>
  <si>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</si>
  <si>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</si>
  <si>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</si>
  <si>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</si>
  <si>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</si>
  <si>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</si>
  <si>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</si>
  <si>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</si>
  <si>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</si>
  <si>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</si>
  <si>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</si>
  <si>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</si>
  <si>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</si>
  <si>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</si>
  <si>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</si>
  <si>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</si>
  <si>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</si>
  <si>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</si>
  <si>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</si>
  <si>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</si>
  <si>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</si>
  <si>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</si>
  <si>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</si>
  <si>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</si>
  <si>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</si>
  <si>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</si>
  <si>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</si>
  <si>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</si>
  <si>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</si>
  <si>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</si>
  <si>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</si>
  <si>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</si>
  <si>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</si>
  <si>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</si>
  <si>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</si>
  <si>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</si>
  <si>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</si>
  <si>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</si>
  <si>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</si>
  <si>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</si>
  <si>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</si>
  <si>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</si>
  <si>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</si>
  <si>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</si>
  <si>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</si>
  <si>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</si>
  <si>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</si>
  <si>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</si>
  <si>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</si>
  <si>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</si>
  <si>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</si>
  <si>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</si>
  <si>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</si>
  <si>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</si>
  <si>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</si>
  <si>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</si>
  <si>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</si>
  <si>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</si>
  <si>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</si>
  <si>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</si>
  <si>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</si>
  <si>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</si>
  <si>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</si>
  <si>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</si>
  <si>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</si>
  <si>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</si>
  <si>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</si>
  <si>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</si>
  <si>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</si>
  <si>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</si>
  <si>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</si>
  <si>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</si>
  <si>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</si>
  <si>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</si>
  <si>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</si>
  <si>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</si>
  <si>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</si>
  <si>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</si>
  <si>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</si>
  <si>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</si>
  <si>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</si>
  <si>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</si>
  <si>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</si>
  <si>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</si>
  <si>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</si>
  <si>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</si>
  <si>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</si>
  <si>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</si>
  <si>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</si>
  <si>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</si>
  <si>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</si>
  <si>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</si>
  <si>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</si>
  <si>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</si>
  <si>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</si>
  <si>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</si>
  <si>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</si>
  <si>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</si>
  <si>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</si>
  <si>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</si>
  <si>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</si>
  <si>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</si>
  <si>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</si>
  <si>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</si>
  <si>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</si>
  <si>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</si>
  <si>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</si>
  <si>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</si>
  <si>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</si>
  <si>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</si>
  <si>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</si>
  <si>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</si>
  <si>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</si>
  <si>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</si>
  <si>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</si>
  <si>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</si>
  <si>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</si>
  <si>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</si>
  <si>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</si>
  <si>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</si>
  <si>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</si>
  <si>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</si>
  <si>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</si>
  <si>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</si>
  <si>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</si>
  <si>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</si>
  <si>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</si>
  <si>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</si>
  <si>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</si>
  <si>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</si>
  <si>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</si>
  <si>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</si>
  <si>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</si>
  <si>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</si>
  <si>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</si>
  <si>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</si>
  <si>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</si>
  <si>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</si>
  <si>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</si>
  <si>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</si>
  <si>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</si>
  <si>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</si>
  <si>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</si>
  <si>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</si>
  <si>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</si>
  <si>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</si>
  <si>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</si>
  <si>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</si>
  <si>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</si>
  <si>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</si>
  <si>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</si>
  <si>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</si>
  <si>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</si>
  <si>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</si>
  <si>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</si>
  <si>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</si>
  <si>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</si>
  <si>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</si>
  <si>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</si>
  <si>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</si>
  <si>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</si>
  <si>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</si>
  <si>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</si>
  <si>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</si>
  <si>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</si>
  <si>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</si>
  <si>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</si>
  <si>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</si>
  <si>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</si>
  <si>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</si>
  <si>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</si>
  <si>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</si>
  <si>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</si>
  <si>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</si>
  <si>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</si>
  <si>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</si>
  <si>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</si>
  <si>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</si>
  <si>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</si>
  <si>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</si>
  <si>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</si>
  <si>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</si>
  <si>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</si>
  <si>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</si>
  <si>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กันยายน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</si>
</sst>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0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5" fontId="10" fillId="0" borderId="4" xfId="10" applyNumberFormat="1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vertical="center" shrinkToFit="1"/>
    </xf>
    <xf numFmtId="15" fontId="10" fillId="3" borderId="4" xfId="10" applyNumberFormat="1" applyFont="1" applyFill="1" applyBorder="1" applyAlignment="1">
      <alignment horizontal="center" vertical="center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0" t="s">
        <v>109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2" x14ac:dyDescent="0.5">
      <c r="A2" s="311" t="s">
        <v>110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2" x14ac:dyDescent="0.5">
      <c r="A3" s="311" t="s">
        <v>118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2" x14ac:dyDescent="0.5">
      <c r="A4" s="312" t="s">
        <v>111</v>
      </c>
      <c r="B4" s="312"/>
      <c r="C4" s="312"/>
      <c r="D4" s="312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0" t="s">
        <v>116</v>
      </c>
      <c r="H12" s="310"/>
      <c r="I12" s="310"/>
      <c r="J12" s="310"/>
    </row>
    <row r="14" spans="1:12" x14ac:dyDescent="0.5">
      <c r="G14" s="310" t="s">
        <v>117</v>
      </c>
      <c r="H14" s="310"/>
      <c r="I14" s="310"/>
      <c r="J14" s="310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09" t="s">
        <v>109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0" t="s">
        <v>116</v>
      </c>
      <c r="H30" s="310"/>
      <c r="I30" s="310"/>
      <c r="J30" s="310"/>
    </row>
    <row r="32" spans="1:10" x14ac:dyDescent="0.5">
      <c r="G32" s="310" t="s">
        <v>127</v>
      </c>
      <c r="H32" s="310"/>
      <c r="I32" s="310"/>
      <c r="J32" s="310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5" t="s">
        <v>26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</row>
    <row r="5" spans="1:69" x14ac:dyDescent="0.5">
      <c r="A5" s="315" t="s">
        <v>78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</row>
    <row r="6" spans="1:69" x14ac:dyDescent="0.5">
      <c r="A6" s="316" t="s">
        <v>80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</row>
    <row r="7" spans="1:69" s="57" customFormat="1" x14ac:dyDescent="0.5">
      <c r="A7" s="317" t="s">
        <v>95</v>
      </c>
      <c r="B7" s="314" t="s">
        <v>29</v>
      </c>
      <c r="C7" s="319" t="s">
        <v>81</v>
      </c>
      <c r="D7" s="314" t="s">
        <v>30</v>
      </c>
      <c r="E7" s="314"/>
      <c r="F7" s="313">
        <v>20606</v>
      </c>
      <c r="G7" s="314"/>
      <c r="H7" s="314" t="s">
        <v>31</v>
      </c>
      <c r="I7" s="314"/>
      <c r="J7" s="313">
        <v>20636</v>
      </c>
      <c r="K7" s="314"/>
      <c r="L7" s="314" t="s">
        <v>9</v>
      </c>
      <c r="M7" s="314"/>
      <c r="N7" s="313">
        <v>20667</v>
      </c>
      <c r="O7" s="314"/>
      <c r="P7" s="314" t="s">
        <v>31</v>
      </c>
      <c r="Q7" s="314"/>
      <c r="R7" s="313">
        <v>20698</v>
      </c>
      <c r="S7" s="314"/>
      <c r="T7" s="314" t="s">
        <v>9</v>
      </c>
      <c r="U7" s="314"/>
      <c r="V7" s="313">
        <v>20728</v>
      </c>
      <c r="W7" s="314"/>
      <c r="X7" s="314" t="s">
        <v>31</v>
      </c>
      <c r="Y7" s="314"/>
      <c r="Z7" s="313">
        <v>20759</v>
      </c>
      <c r="AA7" s="314"/>
      <c r="AB7" s="314" t="s">
        <v>9</v>
      </c>
      <c r="AC7" s="314"/>
      <c r="AD7" s="313">
        <v>20789</v>
      </c>
      <c r="AE7" s="314"/>
      <c r="AF7" s="314" t="s">
        <v>31</v>
      </c>
      <c r="AG7" s="314"/>
      <c r="AH7" s="313">
        <v>20820</v>
      </c>
      <c r="AI7" s="314"/>
      <c r="AJ7" s="314" t="s">
        <v>9</v>
      </c>
      <c r="AK7" s="314"/>
      <c r="AL7" s="313">
        <v>20851</v>
      </c>
      <c r="AM7" s="314"/>
      <c r="AN7" s="314" t="s">
        <v>31</v>
      </c>
      <c r="AO7" s="314"/>
      <c r="AP7" s="313">
        <v>20879</v>
      </c>
      <c r="AQ7" s="314"/>
      <c r="AR7" s="314" t="s">
        <v>9</v>
      </c>
      <c r="AS7" s="314"/>
      <c r="AT7" s="313">
        <v>20910</v>
      </c>
      <c r="AU7" s="314"/>
      <c r="AV7" s="314" t="s">
        <v>31</v>
      </c>
      <c r="AW7" s="314"/>
      <c r="AX7" s="313">
        <v>20940</v>
      </c>
      <c r="AY7" s="314"/>
      <c r="AZ7" s="314" t="s">
        <v>31</v>
      </c>
      <c r="BA7" s="314"/>
      <c r="BB7" s="313" t="s">
        <v>32</v>
      </c>
      <c r="BC7" s="314"/>
      <c r="BD7" s="314" t="s">
        <v>33</v>
      </c>
      <c r="BE7" s="314"/>
      <c r="BF7" s="314" t="s">
        <v>34</v>
      </c>
      <c r="BG7" s="314"/>
      <c r="BH7" s="314"/>
      <c r="BI7" s="314"/>
      <c r="BJ7" s="314" t="s">
        <v>35</v>
      </c>
      <c r="BK7" s="314"/>
      <c r="BL7" s="314" t="s">
        <v>36</v>
      </c>
      <c r="BM7" s="314"/>
      <c r="BN7" s="314" t="s">
        <v>19</v>
      </c>
      <c r="BO7" s="314"/>
      <c r="BP7" s="314" t="s">
        <v>37</v>
      </c>
      <c r="BQ7" s="314"/>
    </row>
    <row r="8" spans="1:69" s="57" customFormat="1" x14ac:dyDescent="0.5">
      <c r="A8" s="318"/>
      <c r="B8" s="314"/>
      <c r="C8" s="320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</row>
    <row r="9" spans="1:69" s="57" customFormat="1" x14ac:dyDescent="0.5">
      <c r="A9" s="5" t="s">
        <v>96</v>
      </c>
      <c r="B9" s="314"/>
      <c r="C9" s="321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17" t="s">
        <v>146</v>
      </c>
      <c r="B4" s="324" t="s">
        <v>29</v>
      </c>
      <c r="C4" s="317" t="s">
        <v>95</v>
      </c>
      <c r="D4" s="314" t="s">
        <v>30</v>
      </c>
      <c r="E4" s="314"/>
      <c r="F4" s="313">
        <v>21336</v>
      </c>
      <c r="G4" s="314"/>
      <c r="H4" s="322" t="s">
        <v>9</v>
      </c>
      <c r="I4" s="322"/>
      <c r="J4" s="313">
        <v>21366</v>
      </c>
      <c r="K4" s="314"/>
      <c r="L4" s="322" t="s">
        <v>9</v>
      </c>
      <c r="M4" s="322"/>
      <c r="N4" s="313">
        <v>21397</v>
      </c>
      <c r="O4" s="314"/>
      <c r="P4" s="322" t="s">
        <v>9</v>
      </c>
      <c r="Q4" s="322"/>
      <c r="R4" s="313">
        <v>21428</v>
      </c>
      <c r="S4" s="314"/>
      <c r="T4" s="322" t="s">
        <v>9</v>
      </c>
      <c r="U4" s="322"/>
      <c r="V4" s="313">
        <v>21458</v>
      </c>
      <c r="W4" s="314"/>
      <c r="X4" s="322" t="s">
        <v>9</v>
      </c>
      <c r="Y4" s="322"/>
      <c r="Z4" s="313">
        <v>21489</v>
      </c>
      <c r="AA4" s="314"/>
      <c r="AB4" s="322" t="s">
        <v>9</v>
      </c>
      <c r="AC4" s="322"/>
      <c r="AD4" s="313">
        <v>21519</v>
      </c>
      <c r="AE4" s="314"/>
      <c r="AF4" s="322" t="s">
        <v>9</v>
      </c>
      <c r="AG4" s="322"/>
      <c r="AH4" s="313">
        <v>21550</v>
      </c>
      <c r="AI4" s="314"/>
      <c r="AJ4" s="322" t="s">
        <v>9</v>
      </c>
      <c r="AK4" s="322"/>
      <c r="AL4" s="313">
        <v>21581</v>
      </c>
      <c r="AM4" s="314"/>
      <c r="AN4" s="322" t="s">
        <v>9</v>
      </c>
      <c r="AO4" s="322"/>
      <c r="AP4" s="313">
        <v>21607</v>
      </c>
      <c r="AQ4" s="314"/>
      <c r="AR4" s="322" t="s">
        <v>9</v>
      </c>
      <c r="AS4" s="322"/>
      <c r="AT4" s="313">
        <v>240784</v>
      </c>
      <c r="AU4" s="314"/>
      <c r="AV4" s="314" t="s">
        <v>31</v>
      </c>
      <c r="AW4" s="314"/>
      <c r="AX4" s="313">
        <v>21670</v>
      </c>
      <c r="AY4" s="314"/>
      <c r="AZ4" s="314" t="s">
        <v>31</v>
      </c>
      <c r="BA4" s="314"/>
      <c r="BB4" s="313" t="s">
        <v>32</v>
      </c>
      <c r="BC4" s="314"/>
      <c r="BD4" s="314" t="s">
        <v>33</v>
      </c>
      <c r="BE4" s="314"/>
      <c r="BF4" s="314" t="s">
        <v>34</v>
      </c>
      <c r="BG4" s="314"/>
      <c r="BH4" s="314"/>
      <c r="BI4" s="314"/>
      <c r="BJ4" s="314" t="s">
        <v>35</v>
      </c>
      <c r="BK4" s="314"/>
      <c r="BL4" s="314" t="s">
        <v>36</v>
      </c>
      <c r="BM4" s="314"/>
      <c r="BN4" s="314" t="s">
        <v>19</v>
      </c>
      <c r="BO4" s="314"/>
      <c r="BP4" s="314" t="s">
        <v>37</v>
      </c>
      <c r="BQ4" s="314"/>
    </row>
    <row r="5" spans="1:69" s="57" customFormat="1" x14ac:dyDescent="0.5">
      <c r="A5" s="318"/>
      <c r="B5" s="324"/>
      <c r="C5" s="318"/>
      <c r="D5" s="314"/>
      <c r="E5" s="314"/>
      <c r="F5" s="314"/>
      <c r="G5" s="314"/>
      <c r="H5" s="322"/>
      <c r="I5" s="322"/>
      <c r="J5" s="314"/>
      <c r="K5" s="314"/>
      <c r="L5" s="322"/>
      <c r="M5" s="322"/>
      <c r="N5" s="314"/>
      <c r="O5" s="314"/>
      <c r="P5" s="322"/>
      <c r="Q5" s="322"/>
      <c r="R5" s="314"/>
      <c r="S5" s="314"/>
      <c r="T5" s="322"/>
      <c r="U5" s="322"/>
      <c r="V5" s="314"/>
      <c r="W5" s="314"/>
      <c r="X5" s="322"/>
      <c r="Y5" s="322"/>
      <c r="Z5" s="314"/>
      <c r="AA5" s="314"/>
      <c r="AB5" s="322"/>
      <c r="AC5" s="322"/>
      <c r="AD5" s="314"/>
      <c r="AE5" s="314"/>
      <c r="AF5" s="322"/>
      <c r="AG5" s="322"/>
      <c r="AH5" s="314"/>
      <c r="AI5" s="314"/>
      <c r="AJ5" s="322"/>
      <c r="AK5" s="322"/>
      <c r="AL5" s="314"/>
      <c r="AM5" s="314"/>
      <c r="AN5" s="322"/>
      <c r="AO5" s="322"/>
      <c r="AP5" s="314"/>
      <c r="AQ5" s="314"/>
      <c r="AR5" s="322"/>
      <c r="AS5" s="322"/>
      <c r="AT5" s="314"/>
      <c r="AU5" s="314"/>
      <c r="AV5" s="314"/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</row>
    <row r="6" spans="1:69" s="57" customFormat="1" x14ac:dyDescent="0.5">
      <c r="A6" s="5" t="s">
        <v>147</v>
      </c>
      <c r="B6" s="324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3"/>
      <c r="AR103" s="323"/>
      <c r="AS103" s="323"/>
      <c r="AT103" s="323" t="s">
        <v>158</v>
      </c>
      <c r="AU103" s="323"/>
      <c r="AV103" s="323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3"/>
      <c r="AR104" s="323"/>
      <c r="AS104" s="323"/>
      <c r="AT104" s="323" t="s">
        <v>159</v>
      </c>
      <c r="AU104" s="323"/>
      <c r="AV104" s="323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3" t="s">
        <v>156</v>
      </c>
      <c r="AU105" s="323"/>
      <c r="AV105" s="323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J4:K5"/>
    <mergeCell ref="L4:M5"/>
    <mergeCell ref="A4:A5"/>
    <mergeCell ref="B4:B6"/>
    <mergeCell ref="D4:E5"/>
    <mergeCell ref="F4:G5"/>
    <mergeCell ref="H4:I5"/>
    <mergeCell ref="C4:C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18" t="s">
        <v>203</v>
      </c>
      <c r="B4" s="324" t="s">
        <v>29</v>
      </c>
      <c r="C4" s="317" t="s">
        <v>95</v>
      </c>
      <c r="D4" s="314" t="s">
        <v>30</v>
      </c>
      <c r="E4" s="314"/>
      <c r="F4" s="325">
        <v>21336</v>
      </c>
      <c r="G4" s="325"/>
      <c r="H4" s="314" t="s">
        <v>9</v>
      </c>
      <c r="I4" s="314"/>
      <c r="J4" s="325">
        <v>21366</v>
      </c>
      <c r="K4" s="325"/>
      <c r="L4" s="314" t="s">
        <v>9</v>
      </c>
      <c r="M4" s="314"/>
      <c r="N4" s="325">
        <v>21397</v>
      </c>
      <c r="O4" s="325"/>
      <c r="P4" s="314" t="s">
        <v>9</v>
      </c>
      <c r="Q4" s="314"/>
      <c r="R4" s="325">
        <v>21428</v>
      </c>
      <c r="S4" s="325"/>
      <c r="T4" s="314" t="s">
        <v>9</v>
      </c>
      <c r="U4" s="314"/>
      <c r="V4" s="325">
        <v>21458</v>
      </c>
      <c r="W4" s="325"/>
      <c r="X4" s="314" t="s">
        <v>9</v>
      </c>
      <c r="Y4" s="314"/>
      <c r="Z4" s="325">
        <v>21489</v>
      </c>
      <c r="AA4" s="325"/>
      <c r="AB4" s="314" t="s">
        <v>9</v>
      </c>
      <c r="AC4" s="314"/>
      <c r="AD4" s="325">
        <v>21519</v>
      </c>
      <c r="AE4" s="325"/>
      <c r="AF4" s="314" t="s">
        <v>9</v>
      </c>
      <c r="AG4" s="314"/>
      <c r="AH4" s="325">
        <v>21550</v>
      </c>
      <c r="AI4" s="325"/>
      <c r="AJ4" s="314" t="s">
        <v>9</v>
      </c>
      <c r="AK4" s="314"/>
      <c r="AL4" s="325">
        <v>21581</v>
      </c>
      <c r="AM4" s="325"/>
      <c r="AN4" s="314" t="s">
        <v>9</v>
      </c>
      <c r="AO4" s="314"/>
      <c r="AP4" s="325">
        <v>21607</v>
      </c>
      <c r="AQ4" s="325"/>
      <c r="AR4" s="314" t="s">
        <v>9</v>
      </c>
      <c r="AS4" s="314"/>
      <c r="AT4" s="325">
        <v>240784</v>
      </c>
      <c r="AU4" s="325"/>
      <c r="AV4" s="314" t="s">
        <v>9</v>
      </c>
      <c r="AW4" s="314"/>
      <c r="AX4" s="325">
        <v>21670</v>
      </c>
      <c r="AY4" s="325"/>
      <c r="AZ4" s="330" t="s">
        <v>205</v>
      </c>
      <c r="BA4" s="330"/>
      <c r="BB4" s="325">
        <v>21701</v>
      </c>
      <c r="BC4" s="322"/>
      <c r="BD4" s="314" t="s">
        <v>31</v>
      </c>
      <c r="BE4" s="314"/>
      <c r="BF4" s="325">
        <v>21728</v>
      </c>
      <c r="BG4" s="322"/>
      <c r="BH4" s="314" t="s">
        <v>31</v>
      </c>
      <c r="BI4" s="314"/>
      <c r="BJ4" s="325">
        <v>21751</v>
      </c>
      <c r="BK4" s="322"/>
      <c r="BL4" s="314" t="s">
        <v>31</v>
      </c>
      <c r="BM4" s="314"/>
      <c r="BN4" s="325">
        <v>21787</v>
      </c>
      <c r="BO4" s="322"/>
      <c r="BP4" s="314" t="s">
        <v>172</v>
      </c>
      <c r="BQ4" s="314"/>
      <c r="BR4" s="325">
        <v>21823</v>
      </c>
      <c r="BS4" s="322"/>
      <c r="BT4" s="314" t="s">
        <v>172</v>
      </c>
      <c r="BU4" s="314"/>
      <c r="BV4" s="325">
        <v>21848</v>
      </c>
      <c r="BW4" s="322"/>
      <c r="BX4" s="314" t="s">
        <v>172</v>
      </c>
      <c r="BY4" s="314"/>
      <c r="BZ4" s="325">
        <v>21879</v>
      </c>
      <c r="CA4" s="322"/>
      <c r="CB4" s="314" t="s">
        <v>172</v>
      </c>
      <c r="CC4" s="314"/>
      <c r="CD4" s="325">
        <v>21914</v>
      </c>
      <c r="CE4" s="322"/>
      <c r="CF4" s="314" t="s">
        <v>172</v>
      </c>
      <c r="CG4" s="314"/>
      <c r="CH4" s="325">
        <v>21940</v>
      </c>
      <c r="CI4" s="322"/>
      <c r="CJ4" s="314" t="s">
        <v>172</v>
      </c>
      <c r="CK4" s="314"/>
      <c r="CL4" s="325">
        <v>21974</v>
      </c>
      <c r="CM4" s="322"/>
      <c r="CN4" s="314" t="s">
        <v>172</v>
      </c>
      <c r="CO4" s="314"/>
      <c r="CP4" s="325">
        <v>22006</v>
      </c>
      <c r="CQ4" s="322"/>
      <c r="CR4" s="326" t="s">
        <v>172</v>
      </c>
      <c r="CS4" s="327"/>
      <c r="CT4" s="325">
        <v>22032</v>
      </c>
      <c r="CU4" s="322"/>
      <c r="CV4" s="326" t="s">
        <v>172</v>
      </c>
      <c r="CW4" s="327"/>
    </row>
    <row r="5" spans="1:101" s="57" customFormat="1" ht="18.75" customHeight="1" x14ac:dyDescent="0.5">
      <c r="A5" s="331"/>
      <c r="B5" s="324"/>
      <c r="C5" s="317"/>
      <c r="D5" s="314"/>
      <c r="E5" s="314"/>
      <c r="F5" s="325"/>
      <c r="G5" s="325"/>
      <c r="H5" s="314"/>
      <c r="I5" s="314"/>
      <c r="J5" s="325"/>
      <c r="K5" s="325"/>
      <c r="L5" s="314"/>
      <c r="M5" s="314"/>
      <c r="N5" s="325"/>
      <c r="O5" s="325"/>
      <c r="P5" s="314"/>
      <c r="Q5" s="314"/>
      <c r="R5" s="325"/>
      <c r="S5" s="325"/>
      <c r="T5" s="314"/>
      <c r="U5" s="314"/>
      <c r="V5" s="325"/>
      <c r="W5" s="325"/>
      <c r="X5" s="314"/>
      <c r="Y5" s="314"/>
      <c r="Z5" s="325"/>
      <c r="AA5" s="325"/>
      <c r="AB5" s="314"/>
      <c r="AC5" s="314"/>
      <c r="AD5" s="325"/>
      <c r="AE5" s="325"/>
      <c r="AF5" s="314"/>
      <c r="AG5" s="314"/>
      <c r="AH5" s="325"/>
      <c r="AI5" s="325"/>
      <c r="AJ5" s="314"/>
      <c r="AK5" s="314"/>
      <c r="AL5" s="325"/>
      <c r="AM5" s="325"/>
      <c r="AN5" s="314"/>
      <c r="AO5" s="314"/>
      <c r="AP5" s="325"/>
      <c r="AQ5" s="325"/>
      <c r="AR5" s="314"/>
      <c r="AS5" s="314"/>
      <c r="AT5" s="325"/>
      <c r="AU5" s="325"/>
      <c r="AV5" s="314"/>
      <c r="AW5" s="314"/>
      <c r="AX5" s="325"/>
      <c r="AY5" s="325"/>
      <c r="AZ5" s="330"/>
      <c r="BA5" s="330"/>
      <c r="BB5" s="322"/>
      <c r="BC5" s="322"/>
      <c r="BD5" s="314"/>
      <c r="BE5" s="314"/>
      <c r="BF5" s="322"/>
      <c r="BG5" s="322"/>
      <c r="BH5" s="314"/>
      <c r="BI5" s="314"/>
      <c r="BJ5" s="322"/>
      <c r="BK5" s="322"/>
      <c r="BL5" s="314"/>
      <c r="BM5" s="314"/>
      <c r="BN5" s="322"/>
      <c r="BO5" s="322"/>
      <c r="BP5" s="314"/>
      <c r="BQ5" s="314"/>
      <c r="BR5" s="322"/>
      <c r="BS5" s="322"/>
      <c r="BT5" s="314"/>
      <c r="BU5" s="314"/>
      <c r="BV5" s="322"/>
      <c r="BW5" s="322"/>
      <c r="BX5" s="314"/>
      <c r="BY5" s="314"/>
      <c r="BZ5" s="322"/>
      <c r="CA5" s="322"/>
      <c r="CB5" s="314"/>
      <c r="CC5" s="314"/>
      <c r="CD5" s="322"/>
      <c r="CE5" s="322"/>
      <c r="CF5" s="314"/>
      <c r="CG5" s="314"/>
      <c r="CH5" s="322"/>
      <c r="CI5" s="322"/>
      <c r="CJ5" s="314"/>
      <c r="CK5" s="314"/>
      <c r="CL5" s="322"/>
      <c r="CM5" s="322"/>
      <c r="CN5" s="314"/>
      <c r="CO5" s="314"/>
      <c r="CP5" s="322"/>
      <c r="CQ5" s="322"/>
      <c r="CR5" s="328"/>
      <c r="CS5" s="329"/>
      <c r="CT5" s="322"/>
      <c r="CU5" s="322"/>
      <c r="CV5" s="328"/>
      <c r="CW5" s="329"/>
    </row>
    <row r="6" spans="1:101" s="57" customFormat="1" x14ac:dyDescent="0.5">
      <c r="A6" s="332"/>
      <c r="B6" s="324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CL4:CM5"/>
    <mergeCell ref="CN4:CO5"/>
    <mergeCell ref="CT4:CU5"/>
    <mergeCell ref="CP4:CQ5"/>
    <mergeCell ref="CR4:CS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18" t="s">
        <v>203</v>
      </c>
      <c r="B4" s="324" t="s">
        <v>29</v>
      </c>
      <c r="C4" s="317" t="s">
        <v>95</v>
      </c>
      <c r="D4" s="333" t="s">
        <v>208</v>
      </c>
      <c r="E4" s="334"/>
      <c r="F4" s="325">
        <v>22061</v>
      </c>
      <c r="G4" s="322"/>
      <c r="H4" s="314" t="s">
        <v>172</v>
      </c>
      <c r="I4" s="314"/>
      <c r="J4" s="325">
        <v>22093</v>
      </c>
      <c r="K4" s="322"/>
      <c r="L4" s="314" t="s">
        <v>172</v>
      </c>
      <c r="M4" s="314"/>
      <c r="N4" s="325">
        <v>22128</v>
      </c>
      <c r="O4" s="322"/>
      <c r="P4" s="314" t="s">
        <v>172</v>
      </c>
      <c r="Q4" s="314"/>
      <c r="R4" s="325">
        <v>22159</v>
      </c>
      <c r="S4" s="322"/>
      <c r="T4" s="314" t="s">
        <v>172</v>
      </c>
      <c r="U4" s="314"/>
      <c r="V4" s="325">
        <v>22184</v>
      </c>
      <c r="W4" s="322"/>
      <c r="X4" s="314" t="s">
        <v>172</v>
      </c>
      <c r="Y4" s="314"/>
      <c r="Z4" s="325">
        <v>22220</v>
      </c>
      <c r="AA4" s="322"/>
      <c r="AB4" s="314" t="s">
        <v>172</v>
      </c>
      <c r="AC4" s="314"/>
      <c r="AD4" s="325">
        <v>22250</v>
      </c>
      <c r="AE4" s="322"/>
      <c r="AF4" s="314" t="s">
        <v>172</v>
      </c>
      <c r="AG4" s="314"/>
      <c r="AH4" s="325">
        <v>22281</v>
      </c>
      <c r="AI4" s="322"/>
      <c r="AJ4" s="314" t="s">
        <v>172</v>
      </c>
      <c r="AK4" s="314"/>
      <c r="AL4" s="325">
        <v>22312</v>
      </c>
      <c r="AM4" s="322"/>
      <c r="AN4" s="326" t="s">
        <v>172</v>
      </c>
      <c r="AO4" s="327"/>
      <c r="AP4" s="325">
        <v>22340</v>
      </c>
      <c r="AQ4" s="322"/>
      <c r="AR4" s="326" t="s">
        <v>172</v>
      </c>
      <c r="AS4" s="327"/>
      <c r="AT4" s="325">
        <v>22366</v>
      </c>
      <c r="AU4" s="322"/>
      <c r="AV4" s="326" t="s">
        <v>207</v>
      </c>
      <c r="AW4" s="327"/>
      <c r="AX4" s="325">
        <v>22401</v>
      </c>
      <c r="AY4" s="322"/>
      <c r="AZ4" s="326" t="s">
        <v>234</v>
      </c>
      <c r="BA4" s="327"/>
      <c r="BB4" s="341" t="s">
        <v>228</v>
      </c>
      <c r="BC4" s="342"/>
      <c r="BD4" s="337" t="s">
        <v>229</v>
      </c>
      <c r="BE4" s="338"/>
    </row>
    <row r="5" spans="1:57" x14ac:dyDescent="0.2">
      <c r="A5" s="331"/>
      <c r="B5" s="324"/>
      <c r="C5" s="317"/>
      <c r="D5" s="335" t="s">
        <v>209</v>
      </c>
      <c r="E5" s="336"/>
      <c r="F5" s="322"/>
      <c r="G5" s="322"/>
      <c r="H5" s="314"/>
      <c r="I5" s="314"/>
      <c r="J5" s="322"/>
      <c r="K5" s="322"/>
      <c r="L5" s="314"/>
      <c r="M5" s="314"/>
      <c r="N5" s="322"/>
      <c r="O5" s="322"/>
      <c r="P5" s="314"/>
      <c r="Q5" s="314"/>
      <c r="R5" s="322"/>
      <c r="S5" s="322"/>
      <c r="T5" s="314"/>
      <c r="U5" s="314"/>
      <c r="V5" s="322"/>
      <c r="W5" s="322"/>
      <c r="X5" s="314"/>
      <c r="Y5" s="314"/>
      <c r="Z5" s="322"/>
      <c r="AA5" s="322"/>
      <c r="AB5" s="314"/>
      <c r="AC5" s="314"/>
      <c r="AD5" s="322"/>
      <c r="AE5" s="322"/>
      <c r="AF5" s="314"/>
      <c r="AG5" s="314"/>
      <c r="AH5" s="322"/>
      <c r="AI5" s="322"/>
      <c r="AJ5" s="314"/>
      <c r="AK5" s="314"/>
      <c r="AL5" s="322"/>
      <c r="AM5" s="322"/>
      <c r="AN5" s="328"/>
      <c r="AO5" s="329"/>
      <c r="AP5" s="322"/>
      <c r="AQ5" s="322"/>
      <c r="AR5" s="328"/>
      <c r="AS5" s="329"/>
      <c r="AT5" s="322"/>
      <c r="AU5" s="322"/>
      <c r="AV5" s="328"/>
      <c r="AW5" s="329"/>
      <c r="AX5" s="322"/>
      <c r="AY5" s="322"/>
      <c r="AZ5" s="328"/>
      <c r="BA5" s="329"/>
      <c r="BB5" s="343"/>
      <c r="BC5" s="344"/>
      <c r="BD5" s="339"/>
      <c r="BE5" s="340"/>
    </row>
    <row r="6" spans="1:57" x14ac:dyDescent="0.5">
      <c r="A6" s="332"/>
      <c r="B6" s="324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  <mergeCell ref="A4:A6"/>
    <mergeCell ref="B4:B6"/>
    <mergeCell ref="C4:C5"/>
    <mergeCell ref="D4:E4"/>
    <mergeCell ref="D5:E5"/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F12" sqref="BF12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customWidth="1"/>
    <col min="22" max="23" width="8.7109375" style="266" customWidth="1"/>
    <col min="24" max="25" width="10.7109375" style="88" customWidth="1"/>
    <col min="26" max="27" width="10.7109375" style="266" hidden="1" customWidth="1"/>
    <col min="28" max="29" width="10.7109375" style="88" hidden="1" customWidth="1"/>
    <col min="30" max="31" width="10.7109375" style="266" hidden="1" customWidth="1"/>
    <col min="32" max="33" width="10.7109375" style="88" hidden="1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hidden="1" customWidth="1"/>
    <col min="46" max="47" width="10.7109375" style="266" hidden="1" customWidth="1"/>
    <col min="48" max="49" width="10.7109375" style="88" hidden="1" customWidth="1"/>
    <col min="50" max="51" width="10.7109375" style="266" hidden="1" customWidth="1"/>
    <col min="52" max="53" width="10.7109375" style="88" hidden="1" customWidth="1"/>
    <col min="54" max="54" width="10.7109375" style="88" customWidth="1"/>
    <col min="55" max="55" width="18.7109375" style="231" customWidth="1"/>
    <col min="56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18" t="s">
        <v>203</v>
      </c>
      <c r="B4" s="324" t="s">
        <v>29</v>
      </c>
      <c r="C4" s="317" t="s">
        <v>95</v>
      </c>
      <c r="D4" s="351" t="s">
        <v>208</v>
      </c>
      <c r="E4" s="352"/>
      <c r="F4" s="345">
        <v>24989</v>
      </c>
      <c r="G4" s="346"/>
      <c r="H4" s="347" t="s">
        <v>172</v>
      </c>
      <c r="I4" s="348"/>
      <c r="J4" s="345">
        <v>25019</v>
      </c>
      <c r="K4" s="346"/>
      <c r="L4" s="347" t="s">
        <v>172</v>
      </c>
      <c r="M4" s="348"/>
      <c r="N4" s="345">
        <v>25050</v>
      </c>
      <c r="O4" s="346"/>
      <c r="P4" s="347" t="s">
        <v>172</v>
      </c>
      <c r="Q4" s="348"/>
      <c r="R4" s="345">
        <v>25081</v>
      </c>
      <c r="S4" s="346"/>
      <c r="T4" s="347" t="s">
        <v>172</v>
      </c>
      <c r="U4" s="348"/>
      <c r="V4" s="345">
        <v>25111</v>
      </c>
      <c r="W4" s="346"/>
      <c r="X4" s="347" t="s">
        <v>207</v>
      </c>
      <c r="Y4" s="348"/>
      <c r="Z4" s="345">
        <v>25142</v>
      </c>
      <c r="AA4" s="346"/>
      <c r="AB4" s="347" t="s">
        <v>172</v>
      </c>
      <c r="AC4" s="348"/>
      <c r="AD4" s="345">
        <v>25172</v>
      </c>
      <c r="AE4" s="346"/>
      <c r="AF4" s="347" t="s">
        <v>172</v>
      </c>
      <c r="AG4" s="348"/>
      <c r="AH4" s="345">
        <v>25203</v>
      </c>
      <c r="AI4" s="346"/>
      <c r="AJ4" s="347" t="s">
        <v>172</v>
      </c>
      <c r="AK4" s="348"/>
      <c r="AL4" s="345">
        <v>25234</v>
      </c>
      <c r="AM4" s="346"/>
      <c r="AN4" s="347" t="s">
        <v>172</v>
      </c>
      <c r="AO4" s="348"/>
      <c r="AP4" s="345">
        <v>25262</v>
      </c>
      <c r="AQ4" s="346"/>
      <c r="AR4" s="347" t="s">
        <v>172</v>
      </c>
      <c r="AS4" s="348"/>
      <c r="AT4" s="345">
        <v>25293</v>
      </c>
      <c r="AU4" s="346"/>
      <c r="AV4" s="347" t="s">
        <v>172</v>
      </c>
      <c r="AW4" s="348"/>
      <c r="AX4" s="345">
        <v>25323</v>
      </c>
      <c r="AY4" s="346"/>
      <c r="AZ4" s="347" t="s">
        <v>207</v>
      </c>
      <c r="BA4" s="348"/>
      <c r="BB4" s="284"/>
    </row>
    <row r="5" spans="1:55" ht="21.75" customHeight="1" x14ac:dyDescent="0.2">
      <c r="A5" s="331"/>
      <c r="B5" s="324"/>
      <c r="C5" s="317"/>
      <c r="D5" s="353">
        <v>244104</v>
      </c>
      <c r="E5" s="354"/>
      <c r="F5" s="346"/>
      <c r="G5" s="346"/>
      <c r="H5" s="349"/>
      <c r="I5" s="350"/>
      <c r="J5" s="346"/>
      <c r="K5" s="346"/>
      <c r="L5" s="349"/>
      <c r="M5" s="350"/>
      <c r="N5" s="346"/>
      <c r="O5" s="346"/>
      <c r="P5" s="349"/>
      <c r="Q5" s="350"/>
      <c r="R5" s="346"/>
      <c r="S5" s="346"/>
      <c r="T5" s="349"/>
      <c r="U5" s="350"/>
      <c r="V5" s="346"/>
      <c r="W5" s="346"/>
      <c r="X5" s="349"/>
      <c r="Y5" s="350"/>
      <c r="Z5" s="346"/>
      <c r="AA5" s="346"/>
      <c r="AB5" s="349"/>
      <c r="AC5" s="350"/>
      <c r="AD5" s="346"/>
      <c r="AE5" s="346"/>
      <c r="AF5" s="349"/>
      <c r="AG5" s="350"/>
      <c r="AH5" s="346"/>
      <c r="AI5" s="346"/>
      <c r="AJ5" s="349"/>
      <c r="AK5" s="350"/>
      <c r="AL5" s="346"/>
      <c r="AM5" s="346"/>
      <c r="AN5" s="349"/>
      <c r="AO5" s="350"/>
      <c r="AP5" s="346"/>
      <c r="AQ5" s="346"/>
      <c r="AR5" s="349"/>
      <c r="AS5" s="350"/>
      <c r="AT5" s="346"/>
      <c r="AU5" s="346"/>
      <c r="AV5" s="349"/>
      <c r="AW5" s="350"/>
      <c r="AX5" s="346"/>
      <c r="AY5" s="346"/>
      <c r="AZ5" s="349"/>
      <c r="BA5" s="350"/>
      <c r="BB5" s="284"/>
    </row>
    <row r="6" spans="1:55" x14ac:dyDescent="0.5">
      <c r="A6" s="332"/>
      <c r="B6" s="324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/>
      <c r="AA8" s="250"/>
      <c r="AB8" s="239">
        <f>SUM(X8+Z8-AA8)</f>
        <v>16697.789999999994</v>
      </c>
      <c r="AC8" s="239">
        <v>0</v>
      </c>
      <c r="AD8" s="251"/>
      <c r="AE8" s="250"/>
      <c r="AF8" s="239">
        <f t="shared" ref="AF8:AF51" si="0">SUM(AB8+AD8-AE8)</f>
        <v>16697.789999999994</v>
      </c>
      <c r="AG8" s="239"/>
      <c r="AH8" s="251"/>
      <c r="AI8" s="250"/>
      <c r="AJ8" s="239">
        <f t="shared" ref="AJ8:AJ51" si="1">SUM(AF8+AH8-AI8)</f>
        <v>16697.789999999994</v>
      </c>
      <c r="AK8" s="239"/>
      <c r="AL8" s="251"/>
      <c r="AM8" s="250"/>
      <c r="AN8" s="239">
        <f t="shared" ref="AN8:AN12" si="2">SUM(AJ8+AL8-AM8)</f>
        <v>16697.789999999994</v>
      </c>
      <c r="AO8" s="239"/>
      <c r="AP8" s="251"/>
      <c r="AQ8" s="250"/>
      <c r="AR8" s="239">
        <f t="shared" ref="AR8:AR12" si="3">SUM(AN8+AP8-AQ8)</f>
        <v>16697.789999999994</v>
      </c>
      <c r="AS8" s="239"/>
      <c r="AT8" s="251"/>
      <c r="AU8" s="250"/>
      <c r="AV8" s="239">
        <f t="shared" ref="AV8:AV12" si="4">SUM(AR8+AT8-AU8)</f>
        <v>16697.789999999994</v>
      </c>
      <c r="AW8" s="239"/>
      <c r="AX8" s="251"/>
      <c r="AY8" s="250"/>
      <c r="AZ8" s="239">
        <f t="shared" ref="AZ8:AZ12" si="5">SUM(AV8+AX8-AY8)</f>
        <v>16697.789999999994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6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/>
      <c r="P9" s="237">
        <f>SUM(L9+N9-O9)</f>
        <v>274564.59000000003</v>
      </c>
      <c r="Q9" s="237">
        <v>0</v>
      </c>
      <c r="R9" s="255"/>
      <c r="S9" s="252"/>
      <c r="T9" s="237">
        <f>SUM(P9+R9-S9)</f>
        <v>274564.59000000003</v>
      </c>
      <c r="U9" s="237">
        <v>0</v>
      </c>
      <c r="V9" s="255"/>
      <c r="W9" s="252"/>
      <c r="X9" s="237">
        <f>SUM(T9+V9-W9)</f>
        <v>274564.59000000003</v>
      </c>
      <c r="Y9" s="237">
        <v>0</v>
      </c>
      <c r="Z9" s="255"/>
      <c r="AA9" s="252"/>
      <c r="AB9" s="237">
        <f>SUM(X9+Z9-AA9)</f>
        <v>274564.59000000003</v>
      </c>
      <c r="AC9" s="237">
        <v>0</v>
      </c>
      <c r="AD9" s="255"/>
      <c r="AE9" s="252"/>
      <c r="AF9" s="239">
        <f t="shared" si="0"/>
        <v>274564.59000000003</v>
      </c>
      <c r="AG9" s="239">
        <f>SUM(AC9+AE9-AD9)</f>
        <v>0</v>
      </c>
      <c r="AH9" s="255"/>
      <c r="AI9" s="252"/>
      <c r="AJ9" s="239">
        <f t="shared" si="1"/>
        <v>274564.59000000003</v>
      </c>
      <c r="AK9" s="239"/>
      <c r="AL9" s="255"/>
      <c r="AM9" s="252"/>
      <c r="AN9" s="239">
        <f t="shared" si="2"/>
        <v>274564.59000000003</v>
      </c>
      <c r="AO9" s="239"/>
      <c r="AP9" s="255"/>
      <c r="AQ9" s="252"/>
      <c r="AR9" s="239">
        <f t="shared" si="3"/>
        <v>274564.59000000003</v>
      </c>
      <c r="AS9" s="239"/>
      <c r="AT9" s="255"/>
      <c r="AU9" s="252"/>
      <c r="AV9" s="239">
        <f t="shared" si="4"/>
        <v>274564.59000000003</v>
      </c>
      <c r="AW9" s="239"/>
      <c r="AX9" s="255"/>
      <c r="AY9" s="252"/>
      <c r="AZ9" s="239">
        <f t="shared" si="5"/>
        <v>274564.59000000003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6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/>
      <c r="W10" s="252"/>
      <c r="X10" s="237">
        <f>SUM(T10+V10-W10)</f>
        <v>597.76</v>
      </c>
      <c r="Y10" s="237">
        <v>0</v>
      </c>
      <c r="Z10" s="254"/>
      <c r="AA10" s="252"/>
      <c r="AB10" s="237">
        <f>SUM(X10+Z10-AA10)</f>
        <v>597.76</v>
      </c>
      <c r="AC10" s="237">
        <v>0</v>
      </c>
      <c r="AD10" s="254"/>
      <c r="AE10" s="252"/>
      <c r="AF10" s="239">
        <f t="shared" si="0"/>
        <v>597.76</v>
      </c>
      <c r="AG10" s="239">
        <f>SUM(AC10+AE10-AD10)</f>
        <v>0</v>
      </c>
      <c r="AH10" s="254"/>
      <c r="AI10" s="252"/>
      <c r="AJ10" s="239">
        <f t="shared" si="1"/>
        <v>597.76</v>
      </c>
      <c r="AK10" s="239">
        <f>SUM(AG10+AI10-AH10)</f>
        <v>0</v>
      </c>
      <c r="AL10" s="254"/>
      <c r="AM10" s="252"/>
      <c r="AN10" s="239">
        <f t="shared" si="2"/>
        <v>597.76</v>
      </c>
      <c r="AO10" s="239">
        <f>SUM(AK10+AM10-AL10)</f>
        <v>0</v>
      </c>
      <c r="AP10" s="254"/>
      <c r="AQ10" s="252"/>
      <c r="AR10" s="239">
        <f t="shared" si="3"/>
        <v>597.76</v>
      </c>
      <c r="AS10" s="239">
        <f>SUM(AO10+AQ10-AP10)</f>
        <v>0</v>
      </c>
      <c r="AT10" s="254"/>
      <c r="AU10" s="252"/>
      <c r="AV10" s="239">
        <f t="shared" si="4"/>
        <v>597.76</v>
      </c>
      <c r="AW10" s="239"/>
      <c r="AX10" s="254"/>
      <c r="AY10" s="252"/>
      <c r="AZ10" s="239">
        <f t="shared" si="5"/>
        <v>597.76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6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/>
      <c r="W11" s="252">
        <v>15000</v>
      </c>
      <c r="X11" s="237">
        <f t="shared" ref="X11:X12" si="10">SUM(T11+V11-W11)</f>
        <v>31476.639999999999</v>
      </c>
      <c r="Y11" s="237">
        <v>0</v>
      </c>
      <c r="Z11" s="254"/>
      <c r="AA11" s="252"/>
      <c r="AB11" s="237">
        <f t="shared" ref="AB11:AB12" si="11">SUM(X11+Z11-AA11)</f>
        <v>31476.639999999999</v>
      </c>
      <c r="AC11" s="237">
        <v>0</v>
      </c>
      <c r="AD11" s="254"/>
      <c r="AE11" s="252"/>
      <c r="AF11" s="239">
        <f t="shared" si="0"/>
        <v>31476.639999999999</v>
      </c>
      <c r="AG11" s="239"/>
      <c r="AH11" s="254"/>
      <c r="AI11" s="252"/>
      <c r="AJ11" s="239">
        <f t="shared" si="1"/>
        <v>31476.639999999999</v>
      </c>
      <c r="AK11" s="239"/>
      <c r="AL11" s="254"/>
      <c r="AM11" s="252"/>
      <c r="AN11" s="239">
        <f t="shared" si="2"/>
        <v>31476.639999999999</v>
      </c>
      <c r="AO11" s="239"/>
      <c r="AP11" s="254"/>
      <c r="AQ11" s="252"/>
      <c r="AR11" s="239">
        <f t="shared" si="3"/>
        <v>31476.639999999999</v>
      </c>
      <c r="AS11" s="239"/>
      <c r="AT11" s="254"/>
      <c r="AU11" s="252"/>
      <c r="AV11" s="239">
        <f t="shared" si="4"/>
        <v>31476.639999999999</v>
      </c>
      <c r="AW11" s="239"/>
      <c r="AX11" s="254"/>
      <c r="AY11" s="252"/>
      <c r="AZ11" s="239">
        <f t="shared" si="5"/>
        <v>31476.639999999999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6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/>
      <c r="W12" s="252"/>
      <c r="X12" s="237">
        <f t="shared" si="10"/>
        <v>515.70000000000005</v>
      </c>
      <c r="Y12" s="237">
        <v>0</v>
      </c>
      <c r="Z12" s="254"/>
      <c r="AA12" s="252"/>
      <c r="AB12" s="237">
        <f t="shared" si="11"/>
        <v>515.70000000000005</v>
      </c>
      <c r="AC12" s="237">
        <v>0</v>
      </c>
      <c r="AD12" s="254"/>
      <c r="AE12" s="252"/>
      <c r="AF12" s="239">
        <f t="shared" si="0"/>
        <v>515.70000000000005</v>
      </c>
      <c r="AG12" s="239">
        <f t="shared" ref="AG12:AG23" si="12">SUM(AC12+AE12-AD12)</f>
        <v>0</v>
      </c>
      <c r="AH12" s="254"/>
      <c r="AI12" s="252"/>
      <c r="AJ12" s="239">
        <f t="shared" si="1"/>
        <v>515.70000000000005</v>
      </c>
      <c r="AK12" s="239">
        <f t="shared" ref="AK12:AK23" si="13">SUM(AG12+AI12-AH12)</f>
        <v>0</v>
      </c>
      <c r="AL12" s="254"/>
      <c r="AM12" s="252"/>
      <c r="AN12" s="239">
        <f t="shared" si="2"/>
        <v>515.70000000000005</v>
      </c>
      <c r="AO12" s="239">
        <f t="shared" ref="AO12:AO13" si="14">SUM(AK12+AM12-AL12)</f>
        <v>0</v>
      </c>
      <c r="AP12" s="254"/>
      <c r="AQ12" s="252"/>
      <c r="AR12" s="239">
        <f t="shared" si="3"/>
        <v>515.70000000000005</v>
      </c>
      <c r="AS12" s="239">
        <f t="shared" ref="AS12:AS13" si="15">SUM(AO12+AQ12-AP12)</f>
        <v>0</v>
      </c>
      <c r="AT12" s="254"/>
      <c r="AU12" s="252"/>
      <c r="AV12" s="239">
        <f t="shared" si="4"/>
        <v>515.70000000000005</v>
      </c>
      <c r="AW12" s="239"/>
      <c r="AX12" s="254"/>
      <c r="AY12" s="252"/>
      <c r="AZ12" s="239">
        <f t="shared" si="5"/>
        <v>515.70000000000005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6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6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6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6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6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6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6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6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6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6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6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6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/>
      <c r="AM24" s="252"/>
      <c r="AN24" s="239">
        <f t="shared" si="24"/>
        <v>4980077.03</v>
      </c>
      <c r="AO24" s="239"/>
      <c r="AP24" s="254"/>
      <c r="AQ24" s="252"/>
      <c r="AR24" s="239">
        <f t="shared" si="26"/>
        <v>4980077.03</v>
      </c>
      <c r="AS24" s="239"/>
      <c r="AT24" s="254"/>
      <c r="AU24" s="252"/>
      <c r="AV24" s="239">
        <f t="shared" si="28"/>
        <v>4980077.03</v>
      </c>
      <c r="AW24" s="239"/>
      <c r="AX24" s="254"/>
      <c r="AY24" s="252"/>
      <c r="AZ24" s="239">
        <f t="shared" si="30"/>
        <v>4980077.03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6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/>
      <c r="AB25" s="237">
        <f>SUM(X25+Z25-AA25)</f>
        <v>161000</v>
      </c>
      <c r="AC25" s="237"/>
      <c r="AD25" s="255"/>
      <c r="AE25" s="254"/>
      <c r="AF25" s="239">
        <f t="shared" si="0"/>
        <v>161000</v>
      </c>
      <c r="AG25" s="239">
        <f>SUM(AC25+AE25-AD25)</f>
        <v>0</v>
      </c>
      <c r="AH25" s="255"/>
      <c r="AI25" s="254"/>
      <c r="AJ25" s="239">
        <f t="shared" si="1"/>
        <v>161000</v>
      </c>
      <c r="AK25" s="239"/>
      <c r="AL25" s="255"/>
      <c r="AM25" s="254"/>
      <c r="AN25" s="239">
        <f t="shared" si="24"/>
        <v>161000</v>
      </c>
      <c r="AO25" s="239"/>
      <c r="AP25" s="255"/>
      <c r="AQ25" s="254"/>
      <c r="AR25" s="239">
        <f t="shared" si="26"/>
        <v>161000</v>
      </c>
      <c r="AS25" s="239"/>
      <c r="AT25" s="255"/>
      <c r="AU25" s="254"/>
      <c r="AV25" s="239">
        <f t="shared" si="28"/>
        <v>161000</v>
      </c>
      <c r="AW25" s="239"/>
      <c r="AX25" s="255"/>
      <c r="AY25" s="254"/>
      <c r="AZ25" s="239">
        <f t="shared" si="30"/>
        <v>161000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6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6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6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6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/>
      <c r="AB29" s="237">
        <f t="shared" ref="AB29:AB30" si="43">SUM(X29+Z29-AA29)</f>
        <v>2815245.71</v>
      </c>
      <c r="AC29" s="237"/>
      <c r="AD29" s="253"/>
      <c r="AE29" s="255"/>
      <c r="AF29" s="239">
        <f t="shared" si="0"/>
        <v>2815245.71</v>
      </c>
      <c r="AG29" s="239"/>
      <c r="AH29" s="253"/>
      <c r="AI29" s="255"/>
      <c r="AJ29" s="239">
        <f t="shared" si="1"/>
        <v>2815245.71</v>
      </c>
      <c r="AK29" s="239"/>
      <c r="AL29" s="253"/>
      <c r="AM29" s="255"/>
      <c r="AN29" s="239">
        <f t="shared" si="24"/>
        <v>2815245.71</v>
      </c>
      <c r="AO29" s="239"/>
      <c r="AP29" s="253"/>
      <c r="AQ29" s="255"/>
      <c r="AR29" s="239">
        <f t="shared" si="26"/>
        <v>2815245.71</v>
      </c>
      <c r="AS29" s="239"/>
      <c r="AT29" s="253"/>
      <c r="AU29" s="255"/>
      <c r="AV29" s="239">
        <f t="shared" si="28"/>
        <v>2815245.71</v>
      </c>
      <c r="AW29" s="239"/>
      <c r="AX29" s="253"/>
      <c r="AY29" s="255"/>
      <c r="AZ29" s="239">
        <f t="shared" si="30"/>
        <v>2815245.71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6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6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/>
      <c r="AB31" s="237">
        <f>SUM(X31+Z31-AA31)</f>
        <v>1042054.9</v>
      </c>
      <c r="AC31" s="237"/>
      <c r="AD31" s="254"/>
      <c r="AE31" s="252"/>
      <c r="AF31" s="239">
        <f t="shared" si="0"/>
        <v>1042054.9</v>
      </c>
      <c r="AG31" s="239">
        <f t="shared" si="45"/>
        <v>0</v>
      </c>
      <c r="AH31" s="254"/>
      <c r="AI31" s="252"/>
      <c r="AJ31" s="239">
        <f t="shared" si="1"/>
        <v>1042054.9</v>
      </c>
      <c r="AK31" s="239"/>
      <c r="AL31" s="254"/>
      <c r="AM31" s="252"/>
      <c r="AN31" s="239">
        <f t="shared" si="24"/>
        <v>1042054.9</v>
      </c>
      <c r="AO31" s="239"/>
      <c r="AP31" s="254"/>
      <c r="AQ31" s="252"/>
      <c r="AR31" s="239">
        <f t="shared" si="26"/>
        <v>1042054.9</v>
      </c>
      <c r="AS31" s="239"/>
      <c r="AT31" s="254"/>
      <c r="AU31" s="252"/>
      <c r="AV31" s="239">
        <f t="shared" si="28"/>
        <v>1042054.9</v>
      </c>
      <c r="AW31" s="239"/>
      <c r="AX31" s="254"/>
      <c r="AY31" s="252"/>
      <c r="AZ31" s="239">
        <f t="shared" si="30"/>
        <v>1042054.9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6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6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6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6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6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5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5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6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5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5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5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6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/>
      <c r="AE38" s="255"/>
      <c r="AF38" s="239">
        <f t="shared" si="0"/>
        <v>0</v>
      </c>
      <c r="AG38" s="239">
        <f t="shared" si="45"/>
        <v>286747.87</v>
      </c>
      <c r="AH38" s="254"/>
      <c r="AI38" s="255"/>
      <c r="AJ38" s="239"/>
      <c r="AK38" s="239">
        <f t="shared" si="46"/>
        <v>286747.87</v>
      </c>
      <c r="AL38" s="254"/>
      <c r="AM38" s="255"/>
      <c r="AN38" s="239"/>
      <c r="AO38" s="239">
        <f t="shared" si="51"/>
        <v>286747.87</v>
      </c>
      <c r="AP38" s="254"/>
      <c r="AQ38" s="255"/>
      <c r="AR38" s="239"/>
      <c r="AS38" s="239">
        <f t="shared" si="52"/>
        <v>286747.87</v>
      </c>
      <c r="AT38" s="254"/>
      <c r="AU38" s="255"/>
      <c r="AV38" s="239"/>
      <c r="AW38" s="239">
        <f t="shared" si="53"/>
        <v>286747.87</v>
      </c>
      <c r="AX38" s="254"/>
      <c r="AY38" s="255"/>
      <c r="AZ38" s="239"/>
      <c r="BA38" s="239">
        <f t="shared" si="54"/>
        <v>286747.87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6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2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6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6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6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6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6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6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/>
      <c r="AN46" s="239"/>
      <c r="AO46" s="239">
        <f t="shared" si="51"/>
        <v>1744630</v>
      </c>
      <c r="AP46" s="254"/>
      <c r="AQ46" s="252"/>
      <c r="AR46" s="239"/>
      <c r="AS46" s="239">
        <f t="shared" si="52"/>
        <v>1744630</v>
      </c>
      <c r="AT46" s="254"/>
      <c r="AU46" s="252"/>
      <c r="AV46" s="239"/>
      <c r="AW46" s="239">
        <f t="shared" si="53"/>
        <v>1744630</v>
      </c>
      <c r="AX46" s="254"/>
      <c r="AY46" s="252"/>
      <c r="AZ46" s="239"/>
      <c r="BA46" s="239">
        <f t="shared" si="54"/>
        <v>1744630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6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2" si="94">SUM(AN47+AP47-AQ47)</f>
        <v>0</v>
      </c>
      <c r="AS47" s="239">
        <f t="shared" si="52"/>
        <v>0</v>
      </c>
      <c r="AT47" s="255"/>
      <c r="AU47" s="252"/>
      <c r="AV47" s="239">
        <f t="shared" ref="AV47:AV52" si="95">SUM(AR47+AT47-AU47)</f>
        <v>0</v>
      </c>
      <c r="AW47" s="239">
        <f t="shared" si="53"/>
        <v>0</v>
      </c>
      <c r="AX47" s="255"/>
      <c r="AY47" s="252"/>
      <c r="AZ47" s="239">
        <f t="shared" ref="AZ47:AZ52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6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6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6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6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6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/>
      <c r="AB52" s="237">
        <f t="shared" ref="AB52:AB56" si="97">SUM(X52+Z52-AA52)</f>
        <v>0</v>
      </c>
      <c r="AC52" s="237">
        <f>SUM(Y52-Z52+AA52)</f>
        <v>1550.55</v>
      </c>
      <c r="AD52" s="252"/>
      <c r="AE52" s="255"/>
      <c r="AF52" s="237">
        <f t="shared" ref="AF52" si="98">SUM(AB52+AD52-AE52)</f>
        <v>0</v>
      </c>
      <c r="AG52" s="239">
        <f t="shared" si="45"/>
        <v>1550.55</v>
      </c>
      <c r="AH52" s="252"/>
      <c r="AI52" s="255"/>
      <c r="AJ52" s="237">
        <f t="shared" ref="AJ52" si="99">SUM(AF52+AH52-AI52)</f>
        <v>0</v>
      </c>
      <c r="AK52" s="239">
        <f t="shared" si="46"/>
        <v>1550.55</v>
      </c>
      <c r="AL52" s="252"/>
      <c r="AM52" s="255"/>
      <c r="AN52" s="237">
        <f t="shared" si="73"/>
        <v>0</v>
      </c>
      <c r="AO52" s="239">
        <f t="shared" si="51"/>
        <v>1550.55</v>
      </c>
      <c r="AP52" s="252"/>
      <c r="AQ52" s="255"/>
      <c r="AR52" s="237">
        <f t="shared" si="94"/>
        <v>0</v>
      </c>
      <c r="AS52" s="239">
        <f t="shared" si="52"/>
        <v>1550.55</v>
      </c>
      <c r="AT52" s="252"/>
      <c r="AU52" s="255"/>
      <c r="AV52" s="237">
        <f t="shared" si="95"/>
        <v>0</v>
      </c>
      <c r="AW52" s="239">
        <f t="shared" si="53"/>
        <v>1550.55</v>
      </c>
      <c r="AX52" s="252"/>
      <c r="AY52" s="255"/>
      <c r="AZ52" s="237">
        <f t="shared" si="96"/>
        <v>0</v>
      </c>
      <c r="BA52" s="239">
        <f t="shared" si="54"/>
        <v>1550.55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6"/>
        <v>0</v>
      </c>
      <c r="I53" s="237">
        <f t="shared" si="23"/>
        <v>0</v>
      </c>
      <c r="J53" s="252"/>
      <c r="K53" s="254"/>
      <c r="L53" s="237">
        <f t="shared" ref="L53" si="100">SUM(H53+J53-K53)</f>
        <v>0</v>
      </c>
      <c r="M53" s="237">
        <f t="shared" ref="M53:M54" si="101">SUM(I53-J53+K53)</f>
        <v>0</v>
      </c>
      <c r="N53" s="252"/>
      <c r="O53" s="254"/>
      <c r="P53" s="237">
        <f t="shared" ref="P53" si="102">SUM(L53+N53-O53)</f>
        <v>0</v>
      </c>
      <c r="Q53" s="237">
        <f t="shared" ref="Q53:Q54" si="103">SUM(M53-N53+O53)</f>
        <v>0</v>
      </c>
      <c r="R53" s="252"/>
      <c r="S53" s="254"/>
      <c r="T53" s="237">
        <f t="shared" ref="T53" si="104">SUM(P53+R53-S53)</f>
        <v>0</v>
      </c>
      <c r="U53" s="237">
        <f t="shared" ref="U53:U54" si="105">SUM(Q53-R53+S53)</f>
        <v>0</v>
      </c>
      <c r="V53" s="252"/>
      <c r="W53" s="254"/>
      <c r="X53" s="237">
        <f t="shared" ref="X53:X57" si="106">SUM(T53+V53-W53)</f>
        <v>0</v>
      </c>
      <c r="Y53" s="237">
        <f t="shared" ref="Y53" si="107">SUM(U53+V53-W53)</f>
        <v>0</v>
      </c>
      <c r="Z53" s="252"/>
      <c r="AA53" s="254"/>
      <c r="AB53" s="237">
        <f t="shared" si="97"/>
        <v>0</v>
      </c>
      <c r="AC53" s="237">
        <f t="shared" ref="AC53:AC54" si="108">SUM(Y53-Z53+AA53)</f>
        <v>0</v>
      </c>
      <c r="AD53" s="252"/>
      <c r="AE53" s="254"/>
      <c r="AF53" s="239">
        <f t="shared" ref="AF53:AF94" si="109">SUM(AB53+AD53-AE53)</f>
        <v>0</v>
      </c>
      <c r="AG53" s="239">
        <f t="shared" si="45"/>
        <v>0</v>
      </c>
      <c r="AH53" s="252"/>
      <c r="AI53" s="254"/>
      <c r="AJ53" s="239">
        <f t="shared" ref="AJ53:AJ94" si="110">SUM(AF53+AH53-AI53)</f>
        <v>0</v>
      </c>
      <c r="AK53" s="239">
        <f t="shared" si="46"/>
        <v>0</v>
      </c>
      <c r="AL53" s="252"/>
      <c r="AM53" s="254"/>
      <c r="AN53" s="239">
        <f t="shared" ref="AN53:AN54" si="111">SUM(AJ53+AL53-AM53)</f>
        <v>0</v>
      </c>
      <c r="AO53" s="239">
        <f t="shared" si="51"/>
        <v>0</v>
      </c>
      <c r="AP53" s="252"/>
      <c r="AQ53" s="254"/>
      <c r="AR53" s="239">
        <f t="shared" ref="AR53:AR54" si="112">SUM(AN53+AP53-AQ53)</f>
        <v>0</v>
      </c>
      <c r="AS53" s="239">
        <f t="shared" si="52"/>
        <v>0</v>
      </c>
      <c r="AT53" s="252"/>
      <c r="AU53" s="254"/>
      <c r="AV53" s="239">
        <f t="shared" ref="AV53:AV54" si="113">SUM(AR53+AT53-AU53)</f>
        <v>0</v>
      </c>
      <c r="AW53" s="239">
        <f t="shared" si="53"/>
        <v>0</v>
      </c>
      <c r="AX53" s="252"/>
      <c r="AY53" s="254"/>
      <c r="AZ53" s="239">
        <f t="shared" ref="AZ53:AZ54" si="114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6"/>
        <v>0</v>
      </c>
      <c r="I54" s="237">
        <f t="shared" si="23"/>
        <v>0</v>
      </c>
      <c r="J54" s="252"/>
      <c r="K54" s="255"/>
      <c r="L54" s="240"/>
      <c r="M54" s="237">
        <f t="shared" si="101"/>
        <v>0</v>
      </c>
      <c r="N54" s="252"/>
      <c r="O54" s="255"/>
      <c r="P54" s="240"/>
      <c r="Q54" s="237">
        <f t="shared" si="103"/>
        <v>0</v>
      </c>
      <c r="R54" s="252"/>
      <c r="S54" s="255"/>
      <c r="T54" s="240"/>
      <c r="U54" s="237">
        <f t="shared" si="105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/>
      <c r="AB54" s="237">
        <f t="shared" si="97"/>
        <v>0</v>
      </c>
      <c r="AC54" s="237">
        <f t="shared" si="108"/>
        <v>523.49</v>
      </c>
      <c r="AD54" s="252"/>
      <c r="AE54" s="255"/>
      <c r="AF54" s="237">
        <f t="shared" si="109"/>
        <v>0</v>
      </c>
      <c r="AG54" s="239">
        <f t="shared" si="45"/>
        <v>523.49</v>
      </c>
      <c r="AH54" s="252"/>
      <c r="AI54" s="255"/>
      <c r="AJ54" s="237">
        <f t="shared" si="110"/>
        <v>0</v>
      </c>
      <c r="AK54" s="239">
        <f t="shared" si="46"/>
        <v>523.49</v>
      </c>
      <c r="AL54" s="252"/>
      <c r="AM54" s="255"/>
      <c r="AN54" s="237">
        <f t="shared" si="111"/>
        <v>0</v>
      </c>
      <c r="AO54" s="239">
        <f t="shared" si="51"/>
        <v>523.49</v>
      </c>
      <c r="AP54" s="252"/>
      <c r="AQ54" s="255"/>
      <c r="AR54" s="237">
        <f t="shared" si="112"/>
        <v>0</v>
      </c>
      <c r="AS54" s="239">
        <f t="shared" si="52"/>
        <v>523.49</v>
      </c>
      <c r="AT54" s="252"/>
      <c r="AU54" s="255"/>
      <c r="AV54" s="237">
        <f t="shared" si="113"/>
        <v>0</v>
      </c>
      <c r="AW54" s="239">
        <f t="shared" si="53"/>
        <v>523.49</v>
      </c>
      <c r="AX54" s="252"/>
      <c r="AY54" s="255"/>
      <c r="AZ54" s="237">
        <f t="shared" si="114"/>
        <v>0</v>
      </c>
      <c r="BA54" s="239">
        <f t="shared" si="54"/>
        <v>523.49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6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6"/>
        <v>0</v>
      </c>
      <c r="Y55" s="237">
        <f>SUM(U55-V55+W55)</f>
        <v>0</v>
      </c>
      <c r="Z55" s="252"/>
      <c r="AA55" s="252"/>
      <c r="AB55" s="237">
        <f t="shared" si="97"/>
        <v>0</v>
      </c>
      <c r="AC55" s="237">
        <f>SUM(Y55-Z55+AA55)</f>
        <v>0</v>
      </c>
      <c r="AD55" s="252"/>
      <c r="AE55" s="252"/>
      <c r="AF55" s="239">
        <f t="shared" si="109"/>
        <v>0</v>
      </c>
      <c r="AG55" s="239">
        <f t="shared" si="45"/>
        <v>0</v>
      </c>
      <c r="AH55" s="252"/>
      <c r="AI55" s="252"/>
      <c r="AJ55" s="239">
        <f t="shared" si="110"/>
        <v>0</v>
      </c>
      <c r="AK55" s="239">
        <f t="shared" si="46"/>
        <v>0</v>
      </c>
      <c r="AL55" s="252"/>
      <c r="AM55" s="252"/>
      <c r="AN55" s="239">
        <f t="shared" ref="AN55:AN94" si="115">SUM(AJ55+AL55-AM55)</f>
        <v>0</v>
      </c>
      <c r="AO55" s="239">
        <f t="shared" si="51"/>
        <v>0</v>
      </c>
      <c r="AP55" s="252"/>
      <c r="AQ55" s="252"/>
      <c r="AR55" s="239">
        <f t="shared" ref="AR55:AR94" si="116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6"/>
        <v>0</v>
      </c>
      <c r="I56" s="237">
        <f t="shared" si="23"/>
        <v>0</v>
      </c>
      <c r="J56" s="252"/>
      <c r="K56" s="252"/>
      <c r="L56" s="237">
        <f t="shared" ref="L56" si="117">SUM(H56+J56-K56)</f>
        <v>0</v>
      </c>
      <c r="M56" s="237">
        <f>SUM(I56+J56-K56)</f>
        <v>0</v>
      </c>
      <c r="N56" s="252"/>
      <c r="O56" s="252"/>
      <c r="P56" s="237">
        <f t="shared" ref="P56" si="118">SUM(L56+N56-O56)</f>
        <v>0</v>
      </c>
      <c r="Q56" s="237">
        <f>SUM(M56+N56-O56)</f>
        <v>0</v>
      </c>
      <c r="R56" s="252"/>
      <c r="S56" s="252"/>
      <c r="T56" s="237">
        <f t="shared" ref="T56" si="119">SUM(P56+R56-S56)</f>
        <v>0</v>
      </c>
      <c r="U56" s="237">
        <f>SUM(Q56+R56-S56)</f>
        <v>0</v>
      </c>
      <c r="V56" s="252"/>
      <c r="W56" s="252"/>
      <c r="X56" s="237">
        <f t="shared" si="106"/>
        <v>0</v>
      </c>
      <c r="Y56" s="237">
        <f>SUM(U56+V56-W56)</f>
        <v>0</v>
      </c>
      <c r="Z56" s="252"/>
      <c r="AA56" s="252"/>
      <c r="AB56" s="237">
        <f t="shared" si="97"/>
        <v>0</v>
      </c>
      <c r="AC56" s="237">
        <f>SUM(Y56+Z56-AA56)</f>
        <v>0</v>
      </c>
      <c r="AD56" s="252"/>
      <c r="AE56" s="252"/>
      <c r="AF56" s="239">
        <f t="shared" si="109"/>
        <v>0</v>
      </c>
      <c r="AG56" s="239">
        <f t="shared" si="45"/>
        <v>0</v>
      </c>
      <c r="AH56" s="252"/>
      <c r="AI56" s="252"/>
      <c r="AJ56" s="239">
        <f t="shared" si="110"/>
        <v>0</v>
      </c>
      <c r="AK56" s="239">
        <f t="shared" si="46"/>
        <v>0</v>
      </c>
      <c r="AL56" s="252"/>
      <c r="AM56" s="252"/>
      <c r="AN56" s="239">
        <f t="shared" si="115"/>
        <v>0</v>
      </c>
      <c r="AO56" s="239">
        <f t="shared" si="51"/>
        <v>0</v>
      </c>
      <c r="AP56" s="252"/>
      <c r="AQ56" s="252"/>
      <c r="AR56" s="239">
        <f t="shared" si="116"/>
        <v>0</v>
      </c>
      <c r="AS56" s="239">
        <f t="shared" si="52"/>
        <v>0</v>
      </c>
      <c r="AT56" s="252"/>
      <c r="AU56" s="252"/>
      <c r="AV56" s="239">
        <f t="shared" ref="AV56:AV94" si="120">SUM(AR56+AT56-AU56)</f>
        <v>0</v>
      </c>
      <c r="AW56" s="239">
        <f t="shared" si="53"/>
        <v>0</v>
      </c>
      <c r="AX56" s="252"/>
      <c r="AY56" s="252"/>
      <c r="AZ56" s="239">
        <f t="shared" ref="AZ56:AZ61" si="121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6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/>
      <c r="X57" s="237">
        <f t="shared" si="106"/>
        <v>0</v>
      </c>
      <c r="Y57" s="237">
        <f>SUM(U57-V57+W57)</f>
        <v>0</v>
      </c>
      <c r="Z57" s="252"/>
      <c r="AA57" s="254"/>
      <c r="AB57" s="237"/>
      <c r="AC57" s="237">
        <f>SUM(Y57-Z57+AA57)</f>
        <v>0</v>
      </c>
      <c r="AD57" s="252"/>
      <c r="AE57" s="254"/>
      <c r="AF57" s="239">
        <f t="shared" si="109"/>
        <v>0</v>
      </c>
      <c r="AG57" s="239">
        <f t="shared" si="45"/>
        <v>0</v>
      </c>
      <c r="AH57" s="252"/>
      <c r="AI57" s="254"/>
      <c r="AJ57" s="239">
        <f t="shared" si="110"/>
        <v>0</v>
      </c>
      <c r="AK57" s="239">
        <f t="shared" si="46"/>
        <v>0</v>
      </c>
      <c r="AL57" s="252"/>
      <c r="AM57" s="254"/>
      <c r="AN57" s="239">
        <f t="shared" si="115"/>
        <v>0</v>
      </c>
      <c r="AO57" s="239">
        <f t="shared" si="51"/>
        <v>0</v>
      </c>
      <c r="AP57" s="252"/>
      <c r="AQ57" s="254"/>
      <c r="AR57" s="239">
        <f t="shared" si="116"/>
        <v>0</v>
      </c>
      <c r="AS57" s="239">
        <f t="shared" si="52"/>
        <v>0</v>
      </c>
      <c r="AT57" s="252"/>
      <c r="AU57" s="254"/>
      <c r="AV57" s="239"/>
      <c r="AW57" s="239">
        <f t="shared" si="53"/>
        <v>0</v>
      </c>
      <c r="AX57" s="252"/>
      <c r="AY57" s="254"/>
      <c r="AZ57" s="239"/>
      <c r="BA57" s="239">
        <f t="shared" si="54"/>
        <v>0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6"/>
        <v>0</v>
      </c>
      <c r="I58" s="237">
        <f t="shared" si="23"/>
        <v>0</v>
      </c>
      <c r="J58" s="254"/>
      <c r="K58" s="254"/>
      <c r="L58" s="240">
        <f t="shared" ref="L58:L86" si="122">SUM(H58+J58-K58)</f>
        <v>0</v>
      </c>
      <c r="M58" s="237">
        <f>SUM(I58-J58+K58)</f>
        <v>0</v>
      </c>
      <c r="N58" s="254"/>
      <c r="O58" s="254"/>
      <c r="P58" s="240">
        <f t="shared" ref="P58:P86" si="123">SUM(L58+N58-O58)</f>
        <v>0</v>
      </c>
      <c r="Q58" s="237">
        <f>SUM(M58-N58+O58)</f>
        <v>0</v>
      </c>
      <c r="R58" s="254"/>
      <c r="S58" s="254"/>
      <c r="T58" s="240">
        <f t="shared" ref="T58:T86" si="124">SUM(P58+R58-S58)</f>
        <v>0</v>
      </c>
      <c r="U58" s="237">
        <f>SUM(Q58-R58+S58)</f>
        <v>0</v>
      </c>
      <c r="V58" s="254"/>
      <c r="W58" s="254"/>
      <c r="X58" s="240">
        <f t="shared" ref="X58:X86" si="125">SUM(T58+V58-W58)</f>
        <v>0</v>
      </c>
      <c r="Y58" s="237">
        <f>SUM(U58-V58+W58)</f>
        <v>0</v>
      </c>
      <c r="Z58" s="254"/>
      <c r="AA58" s="254"/>
      <c r="AB58" s="240">
        <f t="shared" ref="AB58:AB86" si="126">SUM(X58+Z58-AA58)</f>
        <v>0</v>
      </c>
      <c r="AC58" s="237">
        <f>SUM(Y58-Z58+AA58)</f>
        <v>0</v>
      </c>
      <c r="AD58" s="254"/>
      <c r="AE58" s="254"/>
      <c r="AF58" s="239">
        <f t="shared" si="109"/>
        <v>0</v>
      </c>
      <c r="AG58" s="239">
        <f t="shared" si="45"/>
        <v>0</v>
      </c>
      <c r="AH58" s="254"/>
      <c r="AI58" s="254"/>
      <c r="AJ58" s="239">
        <f t="shared" si="110"/>
        <v>0</v>
      </c>
      <c r="AK58" s="239">
        <f t="shared" si="46"/>
        <v>0</v>
      </c>
      <c r="AL58" s="254"/>
      <c r="AM58" s="254"/>
      <c r="AN58" s="239">
        <f t="shared" si="115"/>
        <v>0</v>
      </c>
      <c r="AO58" s="239">
        <f t="shared" si="51"/>
        <v>0</v>
      </c>
      <c r="AP58" s="254"/>
      <c r="AQ58" s="254"/>
      <c r="AR58" s="239">
        <f t="shared" si="116"/>
        <v>0</v>
      </c>
      <c r="AS58" s="239">
        <f t="shared" si="52"/>
        <v>0</v>
      </c>
      <c r="AT58" s="254"/>
      <c r="AU58" s="254"/>
      <c r="AV58" s="239">
        <f t="shared" si="120"/>
        <v>0</v>
      </c>
      <c r="AW58" s="239">
        <f t="shared" si="53"/>
        <v>0</v>
      </c>
      <c r="AX58" s="254"/>
      <c r="AY58" s="254"/>
      <c r="AZ58" s="239">
        <f t="shared" si="121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6"/>
        <v>0</v>
      </c>
      <c r="I59" s="237">
        <f t="shared" si="23"/>
        <v>0</v>
      </c>
      <c r="J59" s="254"/>
      <c r="K59" s="257"/>
      <c r="L59" s="240">
        <f t="shared" si="122"/>
        <v>0</v>
      </c>
      <c r="M59" s="237">
        <f>SUM(I59-J59+K59)</f>
        <v>0</v>
      </c>
      <c r="N59" s="254"/>
      <c r="O59" s="257"/>
      <c r="P59" s="240">
        <f t="shared" si="123"/>
        <v>0</v>
      </c>
      <c r="Q59" s="237">
        <f>SUM(M59-N59+O59)</f>
        <v>0</v>
      </c>
      <c r="R59" s="254"/>
      <c r="S59" s="257"/>
      <c r="T59" s="240">
        <f t="shared" si="124"/>
        <v>0</v>
      </c>
      <c r="U59" s="237">
        <f>SUM(Q59-R59+S59)</f>
        <v>0</v>
      </c>
      <c r="V59" s="254"/>
      <c r="W59" s="257"/>
      <c r="X59" s="240">
        <f t="shared" si="125"/>
        <v>0</v>
      </c>
      <c r="Y59" s="237">
        <f>SUM(U59-V59+W59)</f>
        <v>0</v>
      </c>
      <c r="Z59" s="254"/>
      <c r="AA59" s="257"/>
      <c r="AB59" s="240">
        <f t="shared" si="126"/>
        <v>0</v>
      </c>
      <c r="AC59" s="237">
        <f>SUM(Y59-Z59+AA59)</f>
        <v>0</v>
      </c>
      <c r="AD59" s="254"/>
      <c r="AE59" s="257"/>
      <c r="AF59" s="239">
        <f t="shared" si="109"/>
        <v>0</v>
      </c>
      <c r="AG59" s="239">
        <f t="shared" si="45"/>
        <v>0</v>
      </c>
      <c r="AH59" s="254"/>
      <c r="AI59" s="257"/>
      <c r="AJ59" s="239">
        <f t="shared" si="110"/>
        <v>0</v>
      </c>
      <c r="AK59" s="239">
        <f t="shared" si="46"/>
        <v>0</v>
      </c>
      <c r="AL59" s="254"/>
      <c r="AM59" s="257"/>
      <c r="AN59" s="239">
        <f t="shared" si="115"/>
        <v>0</v>
      </c>
      <c r="AO59" s="239">
        <f t="shared" si="51"/>
        <v>0</v>
      </c>
      <c r="AP59" s="254"/>
      <c r="AQ59" s="257"/>
      <c r="AR59" s="239">
        <f t="shared" si="116"/>
        <v>0</v>
      </c>
      <c r="AS59" s="239">
        <f t="shared" si="52"/>
        <v>0</v>
      </c>
      <c r="AT59" s="254"/>
      <c r="AU59" s="257"/>
      <c r="AV59" s="239">
        <f t="shared" si="120"/>
        <v>0</v>
      </c>
      <c r="AW59" s="239">
        <f t="shared" si="53"/>
        <v>0</v>
      </c>
      <c r="AX59" s="254"/>
      <c r="AY59" s="257"/>
      <c r="AZ59" s="239">
        <f t="shared" si="121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6"/>
        <v>0</v>
      </c>
      <c r="I60" s="237">
        <f t="shared" si="23"/>
        <v>0</v>
      </c>
      <c r="J60" s="255"/>
      <c r="K60" s="256"/>
      <c r="L60" s="238">
        <f t="shared" si="122"/>
        <v>0</v>
      </c>
      <c r="M60" s="238">
        <f>SUM(I60+J60-K60)</f>
        <v>0</v>
      </c>
      <c r="N60" s="255"/>
      <c r="O60" s="256"/>
      <c r="P60" s="238">
        <f t="shared" si="123"/>
        <v>0</v>
      </c>
      <c r="Q60" s="238">
        <f>SUM(M60+N60-O60)</f>
        <v>0</v>
      </c>
      <c r="R60" s="255"/>
      <c r="S60" s="256"/>
      <c r="T60" s="238">
        <f t="shared" si="124"/>
        <v>0</v>
      </c>
      <c r="U60" s="238">
        <f>SUM(Q60+R60-S60)</f>
        <v>0</v>
      </c>
      <c r="V60" s="255"/>
      <c r="W60" s="256"/>
      <c r="X60" s="238">
        <f t="shared" si="125"/>
        <v>0</v>
      </c>
      <c r="Y60" s="238">
        <f>SUM(U60+V60-W60)</f>
        <v>0</v>
      </c>
      <c r="Z60" s="255"/>
      <c r="AA60" s="256"/>
      <c r="AB60" s="238">
        <f t="shared" si="126"/>
        <v>0</v>
      </c>
      <c r="AC60" s="238">
        <f>SUM(Y60+Z60-AA60)</f>
        <v>0</v>
      </c>
      <c r="AD60" s="255"/>
      <c r="AE60" s="256"/>
      <c r="AF60" s="239">
        <f t="shared" si="109"/>
        <v>0</v>
      </c>
      <c r="AG60" s="239">
        <f t="shared" si="45"/>
        <v>0</v>
      </c>
      <c r="AH60" s="255"/>
      <c r="AI60" s="256"/>
      <c r="AJ60" s="239">
        <f t="shared" si="110"/>
        <v>0</v>
      </c>
      <c r="AK60" s="239">
        <f t="shared" si="46"/>
        <v>0</v>
      </c>
      <c r="AL60" s="255"/>
      <c r="AM60" s="256"/>
      <c r="AN60" s="239">
        <f t="shared" si="115"/>
        <v>0</v>
      </c>
      <c r="AO60" s="239">
        <f t="shared" si="51"/>
        <v>0</v>
      </c>
      <c r="AP60" s="255"/>
      <c r="AQ60" s="256"/>
      <c r="AR60" s="239">
        <f t="shared" si="116"/>
        <v>0</v>
      </c>
      <c r="AS60" s="239">
        <f t="shared" si="52"/>
        <v>0</v>
      </c>
      <c r="AT60" s="255"/>
      <c r="AU60" s="256"/>
      <c r="AV60" s="239">
        <f t="shared" si="120"/>
        <v>0</v>
      </c>
      <c r="AW60" s="239">
        <f t="shared" si="53"/>
        <v>0</v>
      </c>
      <c r="AX60" s="255"/>
      <c r="AY60" s="256"/>
      <c r="AZ60" s="239">
        <f t="shared" si="121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6"/>
        <v>400</v>
      </c>
      <c r="I61" s="237"/>
      <c r="J61" s="260">
        <v>400</v>
      </c>
      <c r="K61" s="259"/>
      <c r="L61" s="237">
        <f t="shared" si="122"/>
        <v>800</v>
      </c>
      <c r="M61" s="237"/>
      <c r="N61" s="260">
        <v>400</v>
      </c>
      <c r="O61" s="259"/>
      <c r="P61" s="237">
        <f t="shared" si="123"/>
        <v>1200</v>
      </c>
      <c r="Q61" s="237"/>
      <c r="R61" s="260">
        <v>400</v>
      </c>
      <c r="S61" s="259"/>
      <c r="T61" s="237">
        <f t="shared" si="124"/>
        <v>1600</v>
      </c>
      <c r="U61" s="237"/>
      <c r="V61" s="260">
        <v>400</v>
      </c>
      <c r="W61" s="259"/>
      <c r="X61" s="237">
        <f t="shared" si="125"/>
        <v>2000</v>
      </c>
      <c r="Y61" s="237"/>
      <c r="Z61" s="260"/>
      <c r="AA61" s="259"/>
      <c r="AB61" s="237">
        <f t="shared" si="126"/>
        <v>2000</v>
      </c>
      <c r="AC61" s="237"/>
      <c r="AD61" s="260"/>
      <c r="AE61" s="259"/>
      <c r="AF61" s="239">
        <f t="shared" si="109"/>
        <v>2000</v>
      </c>
      <c r="AG61" s="239"/>
      <c r="AH61" s="260"/>
      <c r="AI61" s="259"/>
      <c r="AJ61" s="239">
        <f t="shared" si="110"/>
        <v>2000</v>
      </c>
      <c r="AK61" s="239"/>
      <c r="AL61" s="260"/>
      <c r="AM61" s="259"/>
      <c r="AN61" s="239">
        <f t="shared" si="115"/>
        <v>2000</v>
      </c>
      <c r="AO61" s="239"/>
      <c r="AP61" s="260"/>
      <c r="AQ61" s="259"/>
      <c r="AR61" s="239">
        <f t="shared" si="116"/>
        <v>2000</v>
      </c>
      <c r="AS61" s="239"/>
      <c r="AT61" s="260"/>
      <c r="AU61" s="259"/>
      <c r="AV61" s="239">
        <f t="shared" si="120"/>
        <v>2000</v>
      </c>
      <c r="AW61" s="239"/>
      <c r="AX61" s="260"/>
      <c r="AY61" s="259"/>
      <c r="AZ61" s="239">
        <f t="shared" si="121"/>
        <v>2000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6"/>
        <v>800</v>
      </c>
      <c r="I62" s="237"/>
      <c r="J62" s="258">
        <v>300</v>
      </c>
      <c r="K62" s="261"/>
      <c r="L62" s="237">
        <f t="shared" si="122"/>
        <v>1100</v>
      </c>
      <c r="M62" s="237"/>
      <c r="N62" s="258">
        <v>300</v>
      </c>
      <c r="O62" s="261"/>
      <c r="P62" s="237">
        <f t="shared" si="123"/>
        <v>1400</v>
      </c>
      <c r="Q62" s="237"/>
      <c r="R62" s="258">
        <v>300</v>
      </c>
      <c r="S62" s="261"/>
      <c r="T62" s="237">
        <f t="shared" si="124"/>
        <v>1700</v>
      </c>
      <c r="U62" s="237"/>
      <c r="V62" s="258">
        <v>300</v>
      </c>
      <c r="W62" s="261"/>
      <c r="X62" s="237">
        <f t="shared" si="125"/>
        <v>2000</v>
      </c>
      <c r="Y62" s="237"/>
      <c r="Z62" s="258"/>
      <c r="AA62" s="261"/>
      <c r="AB62" s="237">
        <f t="shared" si="126"/>
        <v>2000</v>
      </c>
      <c r="AC62" s="237"/>
      <c r="AD62" s="258"/>
      <c r="AE62" s="261"/>
      <c r="AF62" s="239">
        <f t="shared" si="109"/>
        <v>2000</v>
      </c>
      <c r="AG62" s="239"/>
      <c r="AH62" s="258"/>
      <c r="AI62" s="261"/>
      <c r="AJ62" s="239">
        <f t="shared" si="110"/>
        <v>2000</v>
      </c>
      <c r="AK62" s="239"/>
      <c r="AL62" s="258"/>
      <c r="AM62" s="261"/>
      <c r="AN62" s="239">
        <f t="shared" si="115"/>
        <v>2000</v>
      </c>
      <c r="AO62" s="239"/>
      <c r="AP62" s="258"/>
      <c r="AQ62" s="261"/>
      <c r="AR62" s="239">
        <f t="shared" si="116"/>
        <v>2000</v>
      </c>
      <c r="AS62" s="239"/>
      <c r="AT62" s="258"/>
      <c r="AU62" s="261"/>
      <c r="AV62" s="239">
        <f>SUM(AR62+AT62-AU62)</f>
        <v>2000</v>
      </c>
      <c r="AW62" s="239"/>
      <c r="AX62" s="258"/>
      <c r="AY62" s="261"/>
      <c r="AZ62" s="239">
        <f>SUM(AV62+AX62-AY62)</f>
        <v>2000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6"/>
        <v>0</v>
      </c>
      <c r="I63" s="237">
        <f t="shared" si="23"/>
        <v>0</v>
      </c>
      <c r="J63" s="254"/>
      <c r="K63" s="254"/>
      <c r="L63" s="238">
        <f t="shared" si="122"/>
        <v>0</v>
      </c>
      <c r="M63" s="238"/>
      <c r="N63" s="254">
        <v>1200</v>
      </c>
      <c r="O63" s="254"/>
      <c r="P63" s="238">
        <f t="shared" si="123"/>
        <v>1200</v>
      </c>
      <c r="Q63" s="238"/>
      <c r="R63" s="254"/>
      <c r="S63" s="254"/>
      <c r="T63" s="238">
        <f t="shared" si="124"/>
        <v>1200</v>
      </c>
      <c r="U63" s="238"/>
      <c r="V63" s="254">
        <v>1400</v>
      </c>
      <c r="W63" s="254"/>
      <c r="X63" s="238">
        <f t="shared" si="125"/>
        <v>2600</v>
      </c>
      <c r="Y63" s="238"/>
      <c r="Z63" s="254"/>
      <c r="AA63" s="254"/>
      <c r="AB63" s="238">
        <f t="shared" si="126"/>
        <v>2600</v>
      </c>
      <c r="AC63" s="238"/>
      <c r="AD63" s="254"/>
      <c r="AE63" s="254"/>
      <c r="AF63" s="239">
        <f t="shared" si="109"/>
        <v>2600</v>
      </c>
      <c r="AG63" s="239">
        <f>SUM(AC63+AE63-AD63)</f>
        <v>0</v>
      </c>
      <c r="AH63" s="254"/>
      <c r="AI63" s="254"/>
      <c r="AJ63" s="239">
        <f t="shared" si="110"/>
        <v>2600</v>
      </c>
      <c r="AK63" s="239">
        <f>SUM(AG63+AI63-AH63)</f>
        <v>0</v>
      </c>
      <c r="AL63" s="254"/>
      <c r="AM63" s="254"/>
      <c r="AN63" s="239">
        <f t="shared" si="115"/>
        <v>2600</v>
      </c>
      <c r="AO63" s="239">
        <f>SUM(AK63+AM63-AL63)</f>
        <v>0</v>
      </c>
      <c r="AP63" s="254"/>
      <c r="AQ63" s="254"/>
      <c r="AR63" s="239">
        <f t="shared" si="116"/>
        <v>2600</v>
      </c>
      <c r="AS63" s="239">
        <f>SUM(AO63+AQ63-AP63)</f>
        <v>0</v>
      </c>
      <c r="AT63" s="254"/>
      <c r="AU63" s="254"/>
      <c r="AV63" s="239">
        <f t="shared" si="120"/>
        <v>2600</v>
      </c>
      <c r="AW63" s="239"/>
      <c r="AX63" s="254"/>
      <c r="AY63" s="254"/>
      <c r="AZ63" s="239">
        <f t="shared" ref="AZ63:AZ64" si="127">SUM(AV63+AX63-AY63)</f>
        <v>2600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6"/>
        <v>0</v>
      </c>
      <c r="I64" s="237">
        <f t="shared" si="23"/>
        <v>0</v>
      </c>
      <c r="J64" s="254"/>
      <c r="K64" s="254"/>
      <c r="L64" s="237">
        <f t="shared" si="122"/>
        <v>0</v>
      </c>
      <c r="M64" s="237">
        <f>SUM(I64-J64+K64)</f>
        <v>0</v>
      </c>
      <c r="N64" s="254"/>
      <c r="O64" s="254"/>
      <c r="P64" s="237">
        <f t="shared" si="123"/>
        <v>0</v>
      </c>
      <c r="Q64" s="237">
        <f>SUM(M64-N64+O64)</f>
        <v>0</v>
      </c>
      <c r="R64" s="254"/>
      <c r="S64" s="254"/>
      <c r="T64" s="237">
        <f t="shared" si="124"/>
        <v>0</v>
      </c>
      <c r="U64" s="237">
        <f>SUM(Q64-R64+S64)</f>
        <v>0</v>
      </c>
      <c r="V64" s="254"/>
      <c r="W64" s="254"/>
      <c r="X64" s="237">
        <f t="shared" si="125"/>
        <v>0</v>
      </c>
      <c r="Y64" s="237">
        <f>SUM(U64-V64+W64)</f>
        <v>0</v>
      </c>
      <c r="Z64" s="254"/>
      <c r="AA64" s="254"/>
      <c r="AB64" s="237">
        <f t="shared" si="126"/>
        <v>0</v>
      </c>
      <c r="AC64" s="237">
        <f>SUM(Y64-Z64+AA64)</f>
        <v>0</v>
      </c>
      <c r="AD64" s="254"/>
      <c r="AE64" s="254"/>
      <c r="AF64" s="239">
        <f t="shared" si="109"/>
        <v>0</v>
      </c>
      <c r="AG64" s="239"/>
      <c r="AH64" s="254"/>
      <c r="AI64" s="254"/>
      <c r="AJ64" s="239">
        <f t="shared" si="110"/>
        <v>0</v>
      </c>
      <c r="AK64" s="239"/>
      <c r="AL64" s="254"/>
      <c r="AM64" s="254"/>
      <c r="AN64" s="239">
        <f t="shared" si="115"/>
        <v>0</v>
      </c>
      <c r="AO64" s="239"/>
      <c r="AP64" s="254"/>
      <c r="AQ64" s="254"/>
      <c r="AR64" s="239">
        <f t="shared" si="116"/>
        <v>0</v>
      </c>
      <c r="AS64" s="239"/>
      <c r="AT64" s="254"/>
      <c r="AU64" s="254"/>
      <c r="AV64" s="239">
        <f t="shared" si="120"/>
        <v>0</v>
      </c>
      <c r="AW64" s="239"/>
      <c r="AX64" s="254"/>
      <c r="AY64" s="254"/>
      <c r="AZ64" s="239">
        <f t="shared" si="127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6"/>
        <v>892.02</v>
      </c>
      <c r="I65" s="237"/>
      <c r="J65" s="254">
        <f>290+241+559.14</f>
        <v>1090.1399999999999</v>
      </c>
      <c r="K65" s="254"/>
      <c r="L65" s="237">
        <f t="shared" si="122"/>
        <v>1982.1599999999999</v>
      </c>
      <c r="M65" s="237"/>
      <c r="N65" s="254">
        <v>507.53</v>
      </c>
      <c r="O65" s="254"/>
      <c r="P65" s="237">
        <f t="shared" si="123"/>
        <v>2489.6899999999996</v>
      </c>
      <c r="Q65" s="237"/>
      <c r="R65" s="254">
        <f>300+581.7</f>
        <v>881.7</v>
      </c>
      <c r="S65" s="254"/>
      <c r="T65" s="237">
        <f t="shared" si="124"/>
        <v>3371.3899999999994</v>
      </c>
      <c r="U65" s="237"/>
      <c r="V65" s="254">
        <v>94</v>
      </c>
      <c r="W65" s="254"/>
      <c r="X65" s="237">
        <f t="shared" si="125"/>
        <v>3465.3899999999994</v>
      </c>
      <c r="Y65" s="237"/>
      <c r="Z65" s="254"/>
      <c r="AA65" s="254"/>
      <c r="AB65" s="237">
        <f t="shared" si="126"/>
        <v>3465.3899999999994</v>
      </c>
      <c r="AC65" s="237"/>
      <c r="AD65" s="254"/>
      <c r="AE65" s="254"/>
      <c r="AF65" s="239">
        <f t="shared" si="109"/>
        <v>3465.3899999999994</v>
      </c>
      <c r="AG65" s="239"/>
      <c r="AH65" s="254"/>
      <c r="AI65" s="254"/>
      <c r="AJ65" s="239">
        <f t="shared" si="110"/>
        <v>3465.3899999999994</v>
      </c>
      <c r="AK65" s="239"/>
      <c r="AL65" s="254"/>
      <c r="AM65" s="254"/>
      <c r="AN65" s="239">
        <f t="shared" si="115"/>
        <v>3465.3899999999994</v>
      </c>
      <c r="AO65" s="239"/>
      <c r="AP65" s="254"/>
      <c r="AQ65" s="254"/>
      <c r="AR65" s="239">
        <f t="shared" si="116"/>
        <v>3465.3899999999994</v>
      </c>
      <c r="AS65" s="239"/>
      <c r="AT65" s="254"/>
      <c r="AU65" s="254"/>
      <c r="AV65" s="239">
        <f>SUM(AR65+AT65-AU65)</f>
        <v>3465.3899999999994</v>
      </c>
      <c r="AW65" s="239"/>
      <c r="AX65" s="254"/>
      <c r="AY65" s="254"/>
      <c r="AZ65" s="239">
        <f>SUM(AV65+AX65-AY65)</f>
        <v>3465.3899999999994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6"/>
        <v>0</v>
      </c>
      <c r="I66" s="237">
        <f t="shared" si="23"/>
        <v>0</v>
      </c>
      <c r="J66" s="253"/>
      <c r="K66" s="253"/>
      <c r="L66" s="240">
        <f t="shared" si="122"/>
        <v>0</v>
      </c>
      <c r="M66" s="240">
        <f>SUM(I66+J66-K66)</f>
        <v>0</v>
      </c>
      <c r="N66" s="253"/>
      <c r="O66" s="253"/>
      <c r="P66" s="240">
        <f t="shared" si="123"/>
        <v>0</v>
      </c>
      <c r="Q66" s="240">
        <f>SUM(M66+N66-O66)</f>
        <v>0</v>
      </c>
      <c r="R66" s="253"/>
      <c r="S66" s="253"/>
      <c r="T66" s="240">
        <f t="shared" si="124"/>
        <v>0</v>
      </c>
      <c r="U66" s="240">
        <f>SUM(Q66+R66-S66)</f>
        <v>0</v>
      </c>
      <c r="V66" s="253"/>
      <c r="W66" s="253"/>
      <c r="X66" s="240">
        <f t="shared" si="125"/>
        <v>0</v>
      </c>
      <c r="Y66" s="240">
        <f>SUM(U66+V66-W66)</f>
        <v>0</v>
      </c>
      <c r="Z66" s="253"/>
      <c r="AA66" s="253"/>
      <c r="AB66" s="240">
        <f t="shared" si="126"/>
        <v>0</v>
      </c>
      <c r="AC66" s="240">
        <f>SUM(Y66+Z66-AA66)</f>
        <v>0</v>
      </c>
      <c r="AD66" s="253"/>
      <c r="AE66" s="253"/>
      <c r="AF66" s="239">
        <f t="shared" si="109"/>
        <v>0</v>
      </c>
      <c r="AG66" s="239">
        <f>SUM(AC66+AE66-AD66)</f>
        <v>0</v>
      </c>
      <c r="AH66" s="253"/>
      <c r="AI66" s="253"/>
      <c r="AJ66" s="239">
        <f t="shared" si="110"/>
        <v>0</v>
      </c>
      <c r="AK66" s="239">
        <f>SUM(AG66+AI66-AH66)</f>
        <v>0</v>
      </c>
      <c r="AL66" s="253"/>
      <c r="AM66" s="253"/>
      <c r="AN66" s="239">
        <f t="shared" si="115"/>
        <v>0</v>
      </c>
      <c r="AO66" s="239">
        <f>SUM(AK66+AM66-AL66)</f>
        <v>0</v>
      </c>
      <c r="AP66" s="253"/>
      <c r="AQ66" s="253"/>
      <c r="AR66" s="239">
        <f t="shared" si="116"/>
        <v>0</v>
      </c>
      <c r="AS66" s="239">
        <f>SUM(AO66+AQ66-AP66)</f>
        <v>0</v>
      </c>
      <c r="AT66" s="253"/>
      <c r="AU66" s="253"/>
      <c r="AV66" s="239">
        <f t="shared" si="120"/>
        <v>0</v>
      </c>
      <c r="AW66" s="239">
        <f>SUM(AS66+AU66-AT66)</f>
        <v>0</v>
      </c>
      <c r="AX66" s="253"/>
      <c r="AY66" s="253"/>
      <c r="AZ66" s="239">
        <f t="shared" ref="AZ66:AZ68" si="128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6"/>
        <v>0</v>
      </c>
      <c r="I67" s="237">
        <f t="shared" si="23"/>
        <v>0</v>
      </c>
      <c r="J67" s="254"/>
      <c r="K67" s="254"/>
      <c r="L67" s="237">
        <f t="shared" si="122"/>
        <v>0</v>
      </c>
      <c r="M67" s="237"/>
      <c r="N67" s="254"/>
      <c r="O67" s="254"/>
      <c r="P67" s="237">
        <f t="shared" si="123"/>
        <v>0</v>
      </c>
      <c r="Q67" s="237"/>
      <c r="R67" s="254"/>
      <c r="S67" s="254"/>
      <c r="T67" s="237">
        <f t="shared" si="124"/>
        <v>0</v>
      </c>
      <c r="U67" s="237"/>
      <c r="V67" s="254">
        <v>6000</v>
      </c>
      <c r="W67" s="254"/>
      <c r="X67" s="237">
        <f t="shared" si="125"/>
        <v>6000</v>
      </c>
      <c r="Y67" s="237"/>
      <c r="Z67" s="254"/>
      <c r="AA67" s="254"/>
      <c r="AB67" s="237">
        <f t="shared" si="126"/>
        <v>6000</v>
      </c>
      <c r="AC67" s="237"/>
      <c r="AD67" s="254"/>
      <c r="AE67" s="254"/>
      <c r="AF67" s="239">
        <f t="shared" si="109"/>
        <v>6000</v>
      </c>
      <c r="AG67" s="239">
        <f>SUM(AC67+AE67-AD67)</f>
        <v>0</v>
      </c>
      <c r="AH67" s="254"/>
      <c r="AI67" s="254"/>
      <c r="AJ67" s="239">
        <f t="shared" si="110"/>
        <v>6000</v>
      </c>
      <c r="AK67" s="239">
        <f>SUM(AG67+AI67-AH67)</f>
        <v>0</v>
      </c>
      <c r="AL67" s="254"/>
      <c r="AM67" s="254"/>
      <c r="AN67" s="239">
        <f t="shared" si="115"/>
        <v>6000</v>
      </c>
      <c r="AO67" s="239">
        <f>SUM(AK67+AM67-AL67)</f>
        <v>0</v>
      </c>
      <c r="AP67" s="254"/>
      <c r="AQ67" s="254"/>
      <c r="AR67" s="239">
        <f t="shared" si="116"/>
        <v>6000</v>
      </c>
      <c r="AS67" s="239">
        <f>SUM(AO67+AQ67-AP67)</f>
        <v>0</v>
      </c>
      <c r="AT67" s="254"/>
      <c r="AU67" s="254"/>
      <c r="AV67" s="239">
        <f t="shared" si="120"/>
        <v>6000</v>
      </c>
      <c r="AW67" s="239">
        <f>SUM(AS67+AU67-AT67)</f>
        <v>0</v>
      </c>
      <c r="AX67" s="254"/>
      <c r="AY67" s="254"/>
      <c r="AZ67" s="239">
        <f t="shared" si="128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6"/>
        <v>0</v>
      </c>
      <c r="I68" s="237">
        <f t="shared" si="23"/>
        <v>0</v>
      </c>
      <c r="J68" s="254"/>
      <c r="K68" s="254"/>
      <c r="L68" s="237">
        <f t="shared" si="122"/>
        <v>0</v>
      </c>
      <c r="M68" s="237">
        <f>SUM(I68+J68-K68)</f>
        <v>0</v>
      </c>
      <c r="N68" s="254"/>
      <c r="O68" s="254"/>
      <c r="P68" s="237">
        <f t="shared" si="123"/>
        <v>0</v>
      </c>
      <c r="Q68" s="237">
        <f>SUM(M68+N68-O68)</f>
        <v>0</v>
      </c>
      <c r="R68" s="254"/>
      <c r="S68" s="254"/>
      <c r="T68" s="237">
        <f t="shared" si="124"/>
        <v>0</v>
      </c>
      <c r="U68" s="237">
        <f>SUM(Q68+R68-S68)</f>
        <v>0</v>
      </c>
      <c r="V68" s="254"/>
      <c r="W68" s="254"/>
      <c r="X68" s="237">
        <f t="shared" si="125"/>
        <v>0</v>
      </c>
      <c r="Y68" s="237">
        <f>SUM(U68+V68-W68)</f>
        <v>0</v>
      </c>
      <c r="Z68" s="254"/>
      <c r="AA68" s="254"/>
      <c r="AB68" s="237">
        <f t="shared" si="126"/>
        <v>0</v>
      </c>
      <c r="AC68" s="237">
        <f>SUM(Y68+Z68-AA68)</f>
        <v>0</v>
      </c>
      <c r="AD68" s="254"/>
      <c r="AE68" s="254"/>
      <c r="AF68" s="239">
        <f t="shared" si="109"/>
        <v>0</v>
      </c>
      <c r="AG68" s="239">
        <f>SUM(AC68+AE68-AD68)</f>
        <v>0</v>
      </c>
      <c r="AH68" s="254"/>
      <c r="AI68" s="254"/>
      <c r="AJ68" s="239">
        <f t="shared" si="110"/>
        <v>0</v>
      </c>
      <c r="AK68" s="239">
        <f>SUM(AG68+AI68-AH68)</f>
        <v>0</v>
      </c>
      <c r="AL68" s="254"/>
      <c r="AM68" s="254"/>
      <c r="AN68" s="239">
        <f t="shared" si="115"/>
        <v>0</v>
      </c>
      <c r="AO68" s="239">
        <f>SUM(AK68+AM68-AL68)</f>
        <v>0</v>
      </c>
      <c r="AP68" s="254"/>
      <c r="AQ68" s="254"/>
      <c r="AR68" s="239">
        <f t="shared" si="116"/>
        <v>0</v>
      </c>
      <c r="AS68" s="239">
        <f>SUM(AO68+AQ68-AP68)</f>
        <v>0</v>
      </c>
      <c r="AT68" s="254"/>
      <c r="AU68" s="254"/>
      <c r="AV68" s="239">
        <f t="shared" si="120"/>
        <v>0</v>
      </c>
      <c r="AW68" s="239">
        <f>SUM(AS68+AU68-AT68)</f>
        <v>0</v>
      </c>
      <c r="AX68" s="254"/>
      <c r="AY68" s="254"/>
      <c r="AZ68" s="239">
        <f t="shared" si="128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6"/>
        <v>250</v>
      </c>
      <c r="I69" s="237"/>
      <c r="J69" s="254"/>
      <c r="K69" s="254"/>
      <c r="L69" s="237">
        <f t="shared" si="122"/>
        <v>250</v>
      </c>
      <c r="M69" s="237"/>
      <c r="N69" s="254"/>
      <c r="O69" s="254"/>
      <c r="P69" s="237">
        <f t="shared" si="123"/>
        <v>250</v>
      </c>
      <c r="Q69" s="237"/>
      <c r="R69" s="254"/>
      <c r="S69" s="254"/>
      <c r="T69" s="237">
        <f t="shared" si="124"/>
        <v>250</v>
      </c>
      <c r="U69" s="237"/>
      <c r="V69" s="254">
        <v>280</v>
      </c>
      <c r="W69" s="254"/>
      <c r="X69" s="237">
        <f t="shared" si="125"/>
        <v>530</v>
      </c>
      <c r="Y69" s="237"/>
      <c r="Z69" s="254"/>
      <c r="AA69" s="254"/>
      <c r="AB69" s="237">
        <f t="shared" si="126"/>
        <v>530</v>
      </c>
      <c r="AC69" s="237"/>
      <c r="AD69" s="254"/>
      <c r="AE69" s="254"/>
      <c r="AF69" s="239">
        <f t="shared" si="109"/>
        <v>530</v>
      </c>
      <c r="AG69" s="239"/>
      <c r="AH69" s="254"/>
      <c r="AI69" s="254"/>
      <c r="AJ69" s="239">
        <f t="shared" si="110"/>
        <v>530</v>
      </c>
      <c r="AK69" s="239"/>
      <c r="AL69" s="254"/>
      <c r="AM69" s="254"/>
      <c r="AN69" s="239">
        <f t="shared" si="115"/>
        <v>530</v>
      </c>
      <c r="AO69" s="239"/>
      <c r="AP69" s="254"/>
      <c r="AQ69" s="254"/>
      <c r="AR69" s="239">
        <f t="shared" si="116"/>
        <v>530</v>
      </c>
      <c r="AS69" s="239"/>
      <c r="AT69" s="254"/>
      <c r="AU69" s="254"/>
      <c r="AV69" s="239">
        <f>SUM(AR69+AT69-AU69)</f>
        <v>530</v>
      </c>
      <c r="AW69" s="239"/>
      <c r="AX69" s="254"/>
      <c r="AY69" s="254"/>
      <c r="AZ69" s="239">
        <f>SUM(AV69+AX69-AY69)</f>
        <v>530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6"/>
        <v>750</v>
      </c>
      <c r="I70" s="237"/>
      <c r="J70" s="254">
        <v>750</v>
      </c>
      <c r="K70" s="254"/>
      <c r="L70" s="237">
        <f t="shared" si="122"/>
        <v>1500</v>
      </c>
      <c r="M70" s="237"/>
      <c r="N70" s="254">
        <v>750</v>
      </c>
      <c r="O70" s="254"/>
      <c r="P70" s="237">
        <f t="shared" si="123"/>
        <v>2250</v>
      </c>
      <c r="Q70" s="237"/>
      <c r="R70" s="254">
        <v>750</v>
      </c>
      <c r="S70" s="254"/>
      <c r="T70" s="237">
        <f t="shared" si="124"/>
        <v>3000</v>
      </c>
      <c r="U70" s="237"/>
      <c r="V70" s="254">
        <v>750</v>
      </c>
      <c r="W70" s="254"/>
      <c r="X70" s="237">
        <f t="shared" si="125"/>
        <v>3750</v>
      </c>
      <c r="Y70" s="237"/>
      <c r="Z70" s="254"/>
      <c r="AA70" s="254"/>
      <c r="AB70" s="237">
        <f t="shared" si="126"/>
        <v>3750</v>
      </c>
      <c r="AC70" s="237"/>
      <c r="AD70" s="254"/>
      <c r="AE70" s="254"/>
      <c r="AF70" s="239">
        <f t="shared" si="109"/>
        <v>3750</v>
      </c>
      <c r="AG70" s="239"/>
      <c r="AH70" s="254"/>
      <c r="AI70" s="254"/>
      <c r="AJ70" s="239">
        <f t="shared" si="110"/>
        <v>3750</v>
      </c>
      <c r="AK70" s="239"/>
      <c r="AL70" s="254"/>
      <c r="AM70" s="254"/>
      <c r="AN70" s="239">
        <f t="shared" si="115"/>
        <v>3750</v>
      </c>
      <c r="AO70" s="239"/>
      <c r="AP70" s="254"/>
      <c r="AQ70" s="254"/>
      <c r="AR70" s="239">
        <f t="shared" si="116"/>
        <v>3750</v>
      </c>
      <c r="AS70" s="239"/>
      <c r="AT70" s="254"/>
      <c r="AU70" s="254"/>
      <c r="AV70" s="239">
        <f t="shared" si="120"/>
        <v>3750</v>
      </c>
      <c r="AW70" s="239"/>
      <c r="AX70" s="254"/>
      <c r="AY70" s="254"/>
      <c r="AZ70" s="239">
        <f t="shared" ref="AZ70:AZ76" si="129">SUM(AV70+AX70-AY70)</f>
        <v>3750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6"/>
        <v>0</v>
      </c>
      <c r="I71" s="237">
        <f t="shared" si="23"/>
        <v>0</v>
      </c>
      <c r="J71" s="254"/>
      <c r="K71" s="254"/>
      <c r="L71" s="237">
        <f t="shared" si="122"/>
        <v>0</v>
      </c>
      <c r="M71" s="237">
        <f>SUM(I71+J71-K71)</f>
        <v>0</v>
      </c>
      <c r="N71" s="254"/>
      <c r="O71" s="254"/>
      <c r="P71" s="237">
        <f t="shared" si="123"/>
        <v>0</v>
      </c>
      <c r="Q71" s="237">
        <f>SUM(M71+N71-O71)</f>
        <v>0</v>
      </c>
      <c r="R71" s="254"/>
      <c r="S71" s="254"/>
      <c r="T71" s="237">
        <f t="shared" si="124"/>
        <v>0</v>
      </c>
      <c r="U71" s="237">
        <f>SUM(Q71+R71-S71)</f>
        <v>0</v>
      </c>
      <c r="V71" s="254">
        <v>204.6</v>
      </c>
      <c r="W71" s="254"/>
      <c r="X71" s="237">
        <f t="shared" si="125"/>
        <v>204.6</v>
      </c>
      <c r="Y71" s="237"/>
      <c r="Z71" s="254"/>
      <c r="AA71" s="254"/>
      <c r="AB71" s="237">
        <f t="shared" si="126"/>
        <v>204.6</v>
      </c>
      <c r="AC71" s="237"/>
      <c r="AD71" s="254"/>
      <c r="AE71" s="254"/>
      <c r="AF71" s="239">
        <f t="shared" si="109"/>
        <v>204.6</v>
      </c>
      <c r="AG71" s="239"/>
      <c r="AH71" s="254"/>
      <c r="AI71" s="254"/>
      <c r="AJ71" s="239">
        <f t="shared" si="110"/>
        <v>204.6</v>
      </c>
      <c r="AK71" s="239"/>
      <c r="AL71" s="254"/>
      <c r="AM71" s="254"/>
      <c r="AN71" s="239">
        <f t="shared" si="115"/>
        <v>204.6</v>
      </c>
      <c r="AO71" s="239">
        <f>SUM(AK71+AM71-AL71)</f>
        <v>0</v>
      </c>
      <c r="AP71" s="254"/>
      <c r="AQ71" s="254"/>
      <c r="AR71" s="239">
        <f t="shared" si="116"/>
        <v>204.6</v>
      </c>
      <c r="AS71" s="239">
        <f>SUM(AO71+AQ71-AP71)</f>
        <v>0</v>
      </c>
      <c r="AT71" s="254"/>
      <c r="AU71" s="254"/>
      <c r="AV71" s="239">
        <f t="shared" si="120"/>
        <v>204.6</v>
      </c>
      <c r="AW71" s="239">
        <f>SUM(AS71+AU71-AT71)</f>
        <v>0</v>
      </c>
      <c r="AX71" s="254"/>
      <c r="AY71" s="254"/>
      <c r="AZ71" s="239">
        <f t="shared" si="129"/>
        <v>204.6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6"/>
        <v>0</v>
      </c>
      <c r="I72" s="237">
        <f t="shared" si="23"/>
        <v>0</v>
      </c>
      <c r="J72" s="254"/>
      <c r="K72" s="254"/>
      <c r="L72" s="237">
        <f t="shared" si="122"/>
        <v>0</v>
      </c>
      <c r="M72" s="237">
        <f>SUM(I72+J72-K72)</f>
        <v>0</v>
      </c>
      <c r="N72" s="254"/>
      <c r="O72" s="254"/>
      <c r="P72" s="237">
        <f t="shared" si="123"/>
        <v>0</v>
      </c>
      <c r="Q72" s="237">
        <f>SUM(M72+N72-O72)</f>
        <v>0</v>
      </c>
      <c r="R72" s="254"/>
      <c r="S72" s="254"/>
      <c r="T72" s="237">
        <f t="shared" si="124"/>
        <v>0</v>
      </c>
      <c r="U72" s="237">
        <f>SUM(Q72+R72-S72)</f>
        <v>0</v>
      </c>
      <c r="V72" s="254"/>
      <c r="W72" s="254"/>
      <c r="X72" s="237">
        <f t="shared" si="125"/>
        <v>0</v>
      </c>
      <c r="Y72" s="237">
        <f>SUM(U72+V72-W72)</f>
        <v>0</v>
      </c>
      <c r="Z72" s="254"/>
      <c r="AA72" s="254"/>
      <c r="AB72" s="237">
        <f t="shared" si="126"/>
        <v>0</v>
      </c>
      <c r="AC72" s="237"/>
      <c r="AD72" s="254"/>
      <c r="AE72" s="254"/>
      <c r="AF72" s="239">
        <f t="shared" si="109"/>
        <v>0</v>
      </c>
      <c r="AG72" s="239"/>
      <c r="AH72" s="254"/>
      <c r="AI72" s="254"/>
      <c r="AJ72" s="239">
        <f t="shared" si="110"/>
        <v>0</v>
      </c>
      <c r="AK72" s="239"/>
      <c r="AL72" s="254"/>
      <c r="AM72" s="254"/>
      <c r="AN72" s="239">
        <f t="shared" si="115"/>
        <v>0</v>
      </c>
      <c r="AO72" s="239"/>
      <c r="AP72" s="254"/>
      <c r="AQ72" s="254"/>
      <c r="AR72" s="239">
        <f t="shared" si="116"/>
        <v>0</v>
      </c>
      <c r="AS72" s="239"/>
      <c r="AT72" s="254"/>
      <c r="AU72" s="254"/>
      <c r="AV72" s="239">
        <f t="shared" si="120"/>
        <v>0</v>
      </c>
      <c r="AW72" s="239"/>
      <c r="AX72" s="254"/>
      <c r="AY72" s="254"/>
      <c r="AZ72" s="239">
        <f t="shared" si="129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6"/>
        <v>0</v>
      </c>
      <c r="I73" s="237">
        <f t="shared" si="23"/>
        <v>0</v>
      </c>
      <c r="J73" s="254"/>
      <c r="K73" s="254"/>
      <c r="L73" s="237">
        <f t="shared" si="122"/>
        <v>0</v>
      </c>
      <c r="M73" s="237">
        <v>0</v>
      </c>
      <c r="N73" s="254"/>
      <c r="O73" s="254"/>
      <c r="P73" s="237">
        <f t="shared" si="123"/>
        <v>0</v>
      </c>
      <c r="Q73" s="237">
        <v>0</v>
      </c>
      <c r="R73" s="254"/>
      <c r="S73" s="254"/>
      <c r="T73" s="237">
        <f t="shared" si="124"/>
        <v>0</v>
      </c>
      <c r="U73" s="237">
        <v>0</v>
      </c>
      <c r="V73" s="254"/>
      <c r="W73" s="254"/>
      <c r="X73" s="237">
        <f t="shared" si="125"/>
        <v>0</v>
      </c>
      <c r="Y73" s="237">
        <v>0</v>
      </c>
      <c r="Z73" s="254"/>
      <c r="AA73" s="254"/>
      <c r="AB73" s="237">
        <f t="shared" si="126"/>
        <v>0</v>
      </c>
      <c r="AC73" s="237">
        <v>0</v>
      </c>
      <c r="AD73" s="254"/>
      <c r="AE73" s="254"/>
      <c r="AF73" s="239">
        <f t="shared" si="109"/>
        <v>0</v>
      </c>
      <c r="AG73" s="239">
        <f>SUM(AC73+AE73-AD73)</f>
        <v>0</v>
      </c>
      <c r="AH73" s="254"/>
      <c r="AI73" s="254"/>
      <c r="AJ73" s="239">
        <f t="shared" si="110"/>
        <v>0</v>
      </c>
      <c r="AK73" s="239">
        <f>SUM(AG73+AI73-AH73)</f>
        <v>0</v>
      </c>
      <c r="AL73" s="254"/>
      <c r="AM73" s="254"/>
      <c r="AN73" s="239">
        <f t="shared" si="115"/>
        <v>0</v>
      </c>
      <c r="AO73" s="239">
        <f>SUM(AK73+AM73-AL73)</f>
        <v>0</v>
      </c>
      <c r="AP73" s="254"/>
      <c r="AQ73" s="254"/>
      <c r="AR73" s="239">
        <f t="shared" si="116"/>
        <v>0</v>
      </c>
      <c r="AS73" s="239">
        <f>SUM(AO73+AQ73-AP73)</f>
        <v>0</v>
      </c>
      <c r="AT73" s="254"/>
      <c r="AU73" s="254"/>
      <c r="AV73" s="239">
        <f t="shared" si="120"/>
        <v>0</v>
      </c>
      <c r="AW73" s="239">
        <f>SUM(AS73+AU73-AT73)</f>
        <v>0</v>
      </c>
      <c r="AX73" s="254"/>
      <c r="AY73" s="254"/>
      <c r="AZ73" s="239">
        <f t="shared" si="129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6"/>
        <v>15000</v>
      </c>
      <c r="I74" s="237"/>
      <c r="J74" s="254">
        <v>15000</v>
      </c>
      <c r="K74" s="254"/>
      <c r="L74" s="237">
        <f t="shared" si="122"/>
        <v>30000</v>
      </c>
      <c r="M74" s="237">
        <v>0</v>
      </c>
      <c r="N74" s="254">
        <v>15000</v>
      </c>
      <c r="O74" s="254"/>
      <c r="P74" s="237">
        <f t="shared" si="123"/>
        <v>45000</v>
      </c>
      <c r="Q74" s="237">
        <v>0</v>
      </c>
      <c r="R74" s="254">
        <v>15000</v>
      </c>
      <c r="S74" s="254"/>
      <c r="T74" s="237">
        <f t="shared" si="124"/>
        <v>60000</v>
      </c>
      <c r="U74" s="237">
        <v>0</v>
      </c>
      <c r="V74" s="254">
        <v>15000</v>
      </c>
      <c r="W74" s="254"/>
      <c r="X74" s="237">
        <f t="shared" si="125"/>
        <v>75000</v>
      </c>
      <c r="Y74" s="237">
        <v>0</v>
      </c>
      <c r="Z74" s="254"/>
      <c r="AA74" s="254"/>
      <c r="AB74" s="237">
        <f t="shared" si="126"/>
        <v>75000</v>
      </c>
      <c r="AC74" s="237">
        <v>0</v>
      </c>
      <c r="AD74" s="254"/>
      <c r="AE74" s="254"/>
      <c r="AF74" s="239">
        <f t="shared" si="109"/>
        <v>75000</v>
      </c>
      <c r="AG74" s="239"/>
      <c r="AH74" s="254"/>
      <c r="AI74" s="254"/>
      <c r="AJ74" s="239">
        <f t="shared" si="110"/>
        <v>75000</v>
      </c>
      <c r="AK74" s="239"/>
      <c r="AL74" s="254"/>
      <c r="AM74" s="254"/>
      <c r="AN74" s="239">
        <f t="shared" si="115"/>
        <v>75000</v>
      </c>
      <c r="AO74" s="239"/>
      <c r="AP74" s="254"/>
      <c r="AQ74" s="254"/>
      <c r="AR74" s="239">
        <f t="shared" si="116"/>
        <v>75000</v>
      </c>
      <c r="AS74" s="239"/>
      <c r="AT74" s="254"/>
      <c r="AU74" s="254"/>
      <c r="AV74" s="239">
        <f t="shared" si="120"/>
        <v>75000</v>
      </c>
      <c r="AW74" s="239"/>
      <c r="AX74" s="254"/>
      <c r="AY74" s="254"/>
      <c r="AZ74" s="239">
        <f t="shared" si="129"/>
        <v>75000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30">SUM(D75+F75-G75)</f>
        <v>500</v>
      </c>
      <c r="I75" s="237"/>
      <c r="J75" s="254"/>
      <c r="K75" s="254"/>
      <c r="L75" s="237">
        <f t="shared" si="122"/>
        <v>500</v>
      </c>
      <c r="M75" s="237">
        <v>0</v>
      </c>
      <c r="N75" s="254"/>
      <c r="O75" s="254"/>
      <c r="P75" s="237">
        <f t="shared" si="123"/>
        <v>500</v>
      </c>
      <c r="Q75" s="237">
        <v>0</v>
      </c>
      <c r="R75" s="254"/>
      <c r="S75" s="254"/>
      <c r="T75" s="237">
        <f t="shared" si="124"/>
        <v>500</v>
      </c>
      <c r="U75" s="237">
        <v>0</v>
      </c>
      <c r="V75" s="254">
        <v>500</v>
      </c>
      <c r="W75" s="254"/>
      <c r="X75" s="237">
        <f t="shared" si="125"/>
        <v>1000</v>
      </c>
      <c r="Y75" s="237">
        <v>0</v>
      </c>
      <c r="Z75" s="254"/>
      <c r="AA75" s="254"/>
      <c r="AB75" s="237">
        <f t="shared" si="126"/>
        <v>1000</v>
      </c>
      <c r="AC75" s="237">
        <v>0</v>
      </c>
      <c r="AD75" s="254"/>
      <c r="AE75" s="254"/>
      <c r="AF75" s="239">
        <f t="shared" si="109"/>
        <v>1000</v>
      </c>
      <c r="AG75" s="239">
        <f t="shared" ref="AG75:AG94" si="131">SUM(AC75+AE75-AD75)</f>
        <v>0</v>
      </c>
      <c r="AH75" s="254"/>
      <c r="AI75" s="254"/>
      <c r="AJ75" s="239">
        <f t="shared" si="110"/>
        <v>1000</v>
      </c>
      <c r="AK75" s="239">
        <f t="shared" ref="AK75:AK94" si="132">SUM(AG75+AI75-AH75)</f>
        <v>0</v>
      </c>
      <c r="AL75" s="254"/>
      <c r="AM75" s="254"/>
      <c r="AN75" s="239">
        <f t="shared" si="115"/>
        <v>1000</v>
      </c>
      <c r="AO75" s="239">
        <f t="shared" ref="AO75:AO76" si="133">SUM(AK75+AM75-AL75)</f>
        <v>0</v>
      </c>
      <c r="AP75" s="254"/>
      <c r="AQ75" s="254"/>
      <c r="AR75" s="239">
        <f t="shared" si="116"/>
        <v>1000</v>
      </c>
      <c r="AS75" s="239">
        <f t="shared" ref="AS75:AS76" si="134">SUM(AO75+AQ75-AP75)</f>
        <v>0</v>
      </c>
      <c r="AT75" s="254"/>
      <c r="AU75" s="254"/>
      <c r="AV75" s="239">
        <f t="shared" si="120"/>
        <v>1000</v>
      </c>
      <c r="AW75" s="239"/>
      <c r="AX75" s="254"/>
      <c r="AY75" s="254"/>
      <c r="AZ75" s="239">
        <f t="shared" si="129"/>
        <v>1000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30"/>
        <v>0</v>
      </c>
      <c r="I76" s="237">
        <f t="shared" si="23"/>
        <v>0</v>
      </c>
      <c r="J76" s="254"/>
      <c r="K76" s="254"/>
      <c r="L76" s="237">
        <f t="shared" si="122"/>
        <v>0</v>
      </c>
      <c r="M76" s="237">
        <v>0</v>
      </c>
      <c r="N76" s="254"/>
      <c r="O76" s="254"/>
      <c r="P76" s="237">
        <f t="shared" si="123"/>
        <v>0</v>
      </c>
      <c r="Q76" s="237">
        <v>0</v>
      </c>
      <c r="R76" s="254"/>
      <c r="S76" s="254"/>
      <c r="T76" s="237">
        <f t="shared" si="124"/>
        <v>0</v>
      </c>
      <c r="U76" s="237">
        <v>0</v>
      </c>
      <c r="V76" s="254"/>
      <c r="W76" s="254"/>
      <c r="X76" s="237">
        <f t="shared" si="125"/>
        <v>0</v>
      </c>
      <c r="Y76" s="237">
        <v>0</v>
      </c>
      <c r="Z76" s="254"/>
      <c r="AA76" s="254"/>
      <c r="AB76" s="237">
        <f t="shared" si="126"/>
        <v>0</v>
      </c>
      <c r="AC76" s="237">
        <v>0</v>
      </c>
      <c r="AD76" s="254"/>
      <c r="AE76" s="254"/>
      <c r="AF76" s="239">
        <f t="shared" si="109"/>
        <v>0</v>
      </c>
      <c r="AG76" s="239">
        <f t="shared" si="131"/>
        <v>0</v>
      </c>
      <c r="AH76" s="254"/>
      <c r="AI76" s="254"/>
      <c r="AJ76" s="239">
        <f t="shared" si="110"/>
        <v>0</v>
      </c>
      <c r="AK76" s="239">
        <f t="shared" si="132"/>
        <v>0</v>
      </c>
      <c r="AL76" s="254"/>
      <c r="AM76" s="254"/>
      <c r="AN76" s="239">
        <f t="shared" si="115"/>
        <v>0</v>
      </c>
      <c r="AO76" s="239">
        <f t="shared" si="133"/>
        <v>0</v>
      </c>
      <c r="AP76" s="254"/>
      <c r="AQ76" s="254"/>
      <c r="AR76" s="239">
        <f t="shared" si="116"/>
        <v>0</v>
      </c>
      <c r="AS76" s="239">
        <f t="shared" si="134"/>
        <v>0</v>
      </c>
      <c r="AT76" s="254"/>
      <c r="AU76" s="254"/>
      <c r="AV76" s="239">
        <f t="shared" si="120"/>
        <v>0</v>
      </c>
      <c r="AW76" s="239">
        <f t="shared" ref="AW76" si="135">SUM(AS76+AU76-AT76)</f>
        <v>0</v>
      </c>
      <c r="AX76" s="254"/>
      <c r="AY76" s="254"/>
      <c r="AZ76" s="239">
        <f t="shared" si="129"/>
        <v>0</v>
      </c>
      <c r="BA76" s="239">
        <f t="shared" ref="BA76" si="136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30"/>
        <v>631.29999999999995</v>
      </c>
      <c r="I77" s="237"/>
      <c r="J77" s="254">
        <v>631.29999999999995</v>
      </c>
      <c r="K77" s="254"/>
      <c r="L77" s="237">
        <f t="shared" si="122"/>
        <v>1262.5999999999999</v>
      </c>
      <c r="M77" s="237">
        <v>0</v>
      </c>
      <c r="N77" s="254">
        <v>631.29999999999995</v>
      </c>
      <c r="O77" s="254"/>
      <c r="P77" s="237">
        <f t="shared" si="123"/>
        <v>1893.8999999999999</v>
      </c>
      <c r="Q77" s="237">
        <v>0</v>
      </c>
      <c r="R77" s="254">
        <v>631.29999999999995</v>
      </c>
      <c r="S77" s="254"/>
      <c r="T77" s="237">
        <f t="shared" si="124"/>
        <v>2525.1999999999998</v>
      </c>
      <c r="U77" s="237">
        <v>0</v>
      </c>
      <c r="V77" s="254"/>
      <c r="W77" s="254"/>
      <c r="X77" s="237">
        <f t="shared" si="125"/>
        <v>2525.1999999999998</v>
      </c>
      <c r="Y77" s="237">
        <v>0</v>
      </c>
      <c r="Z77" s="254"/>
      <c r="AA77" s="254"/>
      <c r="AB77" s="237">
        <f t="shared" si="126"/>
        <v>2525.1999999999998</v>
      </c>
      <c r="AC77" s="237">
        <v>0</v>
      </c>
      <c r="AD77" s="254"/>
      <c r="AE77" s="254"/>
      <c r="AF77" s="239">
        <f t="shared" si="109"/>
        <v>2525.1999999999998</v>
      </c>
      <c r="AG77" s="239">
        <f t="shared" si="131"/>
        <v>0</v>
      </c>
      <c r="AH77" s="254"/>
      <c r="AI77" s="254"/>
      <c r="AJ77" s="239">
        <f t="shared" si="110"/>
        <v>2525.1999999999998</v>
      </c>
      <c r="AK77" s="239"/>
      <c r="AL77" s="254"/>
      <c r="AM77" s="254"/>
      <c r="AN77" s="239">
        <f t="shared" si="115"/>
        <v>2525.1999999999998</v>
      </c>
      <c r="AO77" s="239"/>
      <c r="AP77" s="254"/>
      <c r="AQ77" s="254"/>
      <c r="AR77" s="239">
        <f t="shared" si="116"/>
        <v>2525.1999999999998</v>
      </c>
      <c r="AS77" s="239"/>
      <c r="AT77" s="254"/>
      <c r="AU77" s="254"/>
      <c r="AV77" s="239">
        <f>SUM(AR77+AT77-AU77)</f>
        <v>2525.1999999999998</v>
      </c>
      <c r="AW77" s="239"/>
      <c r="AX77" s="254"/>
      <c r="AY77" s="254"/>
      <c r="AZ77" s="239">
        <f>SUM(AV77+AX77-AY77)</f>
        <v>2525.1999999999998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30"/>
        <v>0</v>
      </c>
      <c r="I78" s="237">
        <f t="shared" si="23"/>
        <v>0</v>
      </c>
      <c r="J78" s="254"/>
      <c r="K78" s="254"/>
      <c r="L78" s="237">
        <f t="shared" si="122"/>
        <v>0</v>
      </c>
      <c r="M78" s="237">
        <f>SUM(I78-J78+K78)</f>
        <v>0</v>
      </c>
      <c r="N78" s="254"/>
      <c r="O78" s="254"/>
      <c r="P78" s="237">
        <f t="shared" si="123"/>
        <v>0</v>
      </c>
      <c r="Q78" s="237">
        <f>SUM(M78-N78+O78)</f>
        <v>0</v>
      </c>
      <c r="R78" s="254"/>
      <c r="S78" s="254"/>
      <c r="T78" s="237">
        <f t="shared" si="124"/>
        <v>0</v>
      </c>
      <c r="U78" s="237">
        <f>SUM(Q78-R78+S78)</f>
        <v>0</v>
      </c>
      <c r="V78" s="254"/>
      <c r="W78" s="254"/>
      <c r="X78" s="237">
        <f t="shared" si="125"/>
        <v>0</v>
      </c>
      <c r="Y78" s="237">
        <f>SUM(U78-V78+W78)</f>
        <v>0</v>
      </c>
      <c r="Z78" s="254"/>
      <c r="AA78" s="254"/>
      <c r="AB78" s="237">
        <f t="shared" si="126"/>
        <v>0</v>
      </c>
      <c r="AC78" s="237">
        <f>SUM(Y78-Z78+AA78)</f>
        <v>0</v>
      </c>
      <c r="AD78" s="254"/>
      <c r="AE78" s="254"/>
      <c r="AF78" s="239">
        <f t="shared" si="109"/>
        <v>0</v>
      </c>
      <c r="AG78" s="239">
        <f t="shared" si="131"/>
        <v>0</v>
      </c>
      <c r="AH78" s="254"/>
      <c r="AI78" s="254"/>
      <c r="AJ78" s="239">
        <f t="shared" si="110"/>
        <v>0</v>
      </c>
      <c r="AK78" s="239">
        <f t="shared" si="132"/>
        <v>0</v>
      </c>
      <c r="AL78" s="254"/>
      <c r="AM78" s="254"/>
      <c r="AN78" s="239">
        <f t="shared" si="115"/>
        <v>0</v>
      </c>
      <c r="AO78" s="239">
        <f t="shared" ref="AO78" si="137">SUM(AK78+AM78-AL78)</f>
        <v>0</v>
      </c>
      <c r="AP78" s="254"/>
      <c r="AQ78" s="254"/>
      <c r="AR78" s="239">
        <f t="shared" si="116"/>
        <v>0</v>
      </c>
      <c r="AS78" s="239">
        <f t="shared" ref="AS78" si="138">SUM(AO78+AQ78-AP78)</f>
        <v>0</v>
      </c>
      <c r="AT78" s="254"/>
      <c r="AU78" s="254"/>
      <c r="AV78" s="239">
        <f t="shared" si="120"/>
        <v>0</v>
      </c>
      <c r="AW78" s="239">
        <f t="shared" ref="AW78" si="139">SUM(AS78+AU78-AT78)</f>
        <v>0</v>
      </c>
      <c r="AX78" s="254"/>
      <c r="AY78" s="254"/>
      <c r="AZ78" s="239">
        <f t="shared" ref="AZ78:AZ80" si="140">SUM(AV78+AX78-AY78)</f>
        <v>0</v>
      </c>
      <c r="BA78" s="239">
        <f t="shared" ref="BA78" si="141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30"/>
        <v>0</v>
      </c>
      <c r="I79" s="237">
        <f t="shared" si="23"/>
        <v>0</v>
      </c>
      <c r="J79" s="255"/>
      <c r="K79" s="254"/>
      <c r="L79" s="237">
        <f t="shared" si="122"/>
        <v>0</v>
      </c>
      <c r="M79" s="237">
        <v>0</v>
      </c>
      <c r="N79" s="255"/>
      <c r="O79" s="254"/>
      <c r="P79" s="237">
        <f t="shared" si="123"/>
        <v>0</v>
      </c>
      <c r="Q79" s="237">
        <v>0</v>
      </c>
      <c r="R79" s="255"/>
      <c r="S79" s="254"/>
      <c r="T79" s="237">
        <f t="shared" si="124"/>
        <v>0</v>
      </c>
      <c r="U79" s="237">
        <v>0</v>
      </c>
      <c r="V79" s="255"/>
      <c r="W79" s="254"/>
      <c r="X79" s="237">
        <f t="shared" si="125"/>
        <v>0</v>
      </c>
      <c r="Y79" s="237">
        <v>0</v>
      </c>
      <c r="Z79" s="255"/>
      <c r="AA79" s="254"/>
      <c r="AB79" s="237">
        <f t="shared" si="126"/>
        <v>0</v>
      </c>
      <c r="AC79" s="237">
        <v>0</v>
      </c>
      <c r="AD79" s="255"/>
      <c r="AE79" s="254"/>
      <c r="AF79" s="239">
        <f t="shared" si="109"/>
        <v>0</v>
      </c>
      <c r="AG79" s="239">
        <f t="shared" si="131"/>
        <v>0</v>
      </c>
      <c r="AH79" s="255"/>
      <c r="AI79" s="254"/>
      <c r="AJ79" s="239">
        <f t="shared" si="110"/>
        <v>0</v>
      </c>
      <c r="AK79" s="239"/>
      <c r="AL79" s="255"/>
      <c r="AM79" s="254"/>
      <c r="AN79" s="239">
        <f t="shared" si="115"/>
        <v>0</v>
      </c>
      <c r="AO79" s="239"/>
      <c r="AP79" s="255"/>
      <c r="AQ79" s="254"/>
      <c r="AR79" s="239">
        <f t="shared" si="116"/>
        <v>0</v>
      </c>
      <c r="AS79" s="239"/>
      <c r="AT79" s="255"/>
      <c r="AU79" s="254"/>
      <c r="AV79" s="239">
        <f t="shared" si="120"/>
        <v>0</v>
      </c>
      <c r="AW79" s="239"/>
      <c r="AX79" s="255"/>
      <c r="AY79" s="254"/>
      <c r="AZ79" s="239">
        <f t="shared" si="140"/>
        <v>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30"/>
        <v>0</v>
      </c>
      <c r="I80" s="237">
        <f t="shared" ref="I80:I94" si="142">E80+G80-F80</f>
        <v>0</v>
      </c>
      <c r="J80" s="254"/>
      <c r="K80" s="255"/>
      <c r="L80" s="237">
        <f t="shared" si="122"/>
        <v>0</v>
      </c>
      <c r="M80" s="237"/>
      <c r="N80" s="254"/>
      <c r="O80" s="255"/>
      <c r="P80" s="237">
        <f t="shared" si="123"/>
        <v>0</v>
      </c>
      <c r="Q80" s="237"/>
      <c r="R80" s="254"/>
      <c r="S80" s="255"/>
      <c r="T80" s="237">
        <f t="shared" si="124"/>
        <v>0</v>
      </c>
      <c r="U80" s="237"/>
      <c r="V80" s="254">
        <v>600</v>
      </c>
      <c r="W80" s="255"/>
      <c r="X80" s="237">
        <f t="shared" si="125"/>
        <v>600</v>
      </c>
      <c r="Y80" s="237"/>
      <c r="Z80" s="254"/>
      <c r="AA80" s="255"/>
      <c r="AB80" s="237">
        <f t="shared" si="126"/>
        <v>600</v>
      </c>
      <c r="AC80" s="237"/>
      <c r="AD80" s="254"/>
      <c r="AE80" s="255"/>
      <c r="AF80" s="239">
        <f t="shared" si="109"/>
        <v>600</v>
      </c>
      <c r="AG80" s="239">
        <f t="shared" si="131"/>
        <v>0</v>
      </c>
      <c r="AH80" s="254"/>
      <c r="AI80" s="255"/>
      <c r="AJ80" s="239">
        <f t="shared" si="110"/>
        <v>600</v>
      </c>
      <c r="AK80" s="239">
        <f t="shared" si="132"/>
        <v>0</v>
      </c>
      <c r="AL80" s="254"/>
      <c r="AM80" s="255"/>
      <c r="AN80" s="239">
        <f t="shared" si="115"/>
        <v>600</v>
      </c>
      <c r="AO80" s="239">
        <f t="shared" ref="AO80" si="143">SUM(AK80+AM80-AL80)</f>
        <v>0</v>
      </c>
      <c r="AP80" s="254"/>
      <c r="AQ80" s="255"/>
      <c r="AR80" s="239">
        <f t="shared" si="116"/>
        <v>600</v>
      </c>
      <c r="AS80" s="239">
        <f t="shared" ref="AS80" si="144">SUM(AO80+AQ80-AP80)</f>
        <v>0</v>
      </c>
      <c r="AT80" s="254"/>
      <c r="AU80" s="255"/>
      <c r="AV80" s="239">
        <f t="shared" si="120"/>
        <v>600</v>
      </c>
      <c r="AW80" s="239">
        <f t="shared" ref="AW80" si="145">SUM(AS80+AU80-AT80)</f>
        <v>0</v>
      </c>
      <c r="AX80" s="254"/>
      <c r="AY80" s="255"/>
      <c r="AZ80" s="239">
        <f t="shared" si="140"/>
        <v>600</v>
      </c>
      <c r="BA80" s="239">
        <f t="shared" ref="BA80" si="146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30"/>
        <v>0</v>
      </c>
      <c r="I81" s="237"/>
      <c r="J81" s="255"/>
      <c r="K81" s="254"/>
      <c r="L81" s="237">
        <f t="shared" si="122"/>
        <v>0</v>
      </c>
      <c r="M81" s="237">
        <v>0</v>
      </c>
      <c r="N81" s="255">
        <f>+O31+O54</f>
        <v>4610.72</v>
      </c>
      <c r="O81" s="254"/>
      <c r="P81" s="237">
        <f t="shared" si="123"/>
        <v>4610.72</v>
      </c>
      <c r="Q81" s="237">
        <v>0</v>
      </c>
      <c r="R81" s="255">
        <v>2100</v>
      </c>
      <c r="S81" s="254"/>
      <c r="T81" s="237">
        <f t="shared" si="124"/>
        <v>6710.72</v>
      </c>
      <c r="U81" s="237">
        <v>0</v>
      </c>
      <c r="V81" s="255">
        <f>W31+W54</f>
        <v>3255.3999999999996</v>
      </c>
      <c r="W81" s="254"/>
      <c r="X81" s="237">
        <f t="shared" si="125"/>
        <v>9966.119999999999</v>
      </c>
      <c r="Y81" s="237">
        <v>0</v>
      </c>
      <c r="Z81" s="255"/>
      <c r="AA81" s="254"/>
      <c r="AB81" s="237">
        <f t="shared" si="126"/>
        <v>9966.119999999999</v>
      </c>
      <c r="AC81" s="237">
        <v>0</v>
      </c>
      <c r="AD81" s="255"/>
      <c r="AE81" s="254"/>
      <c r="AF81" s="239">
        <f t="shared" si="109"/>
        <v>9966.119999999999</v>
      </c>
      <c r="AG81" s="239">
        <f t="shared" si="131"/>
        <v>0</v>
      </c>
      <c r="AH81" s="255"/>
      <c r="AI81" s="254"/>
      <c r="AJ81" s="239">
        <f t="shared" si="110"/>
        <v>9966.119999999999</v>
      </c>
      <c r="AK81" s="239"/>
      <c r="AL81" s="255"/>
      <c r="AM81" s="254"/>
      <c r="AN81" s="239">
        <f t="shared" si="115"/>
        <v>9966.119999999999</v>
      </c>
      <c r="AO81" s="239"/>
      <c r="AP81" s="255"/>
      <c r="AQ81" s="254"/>
      <c r="AR81" s="239">
        <f t="shared" si="116"/>
        <v>9966.119999999999</v>
      </c>
      <c r="AS81" s="239"/>
      <c r="AT81" s="255"/>
      <c r="AU81" s="254"/>
      <c r="AV81" s="239">
        <f>SUM(AR81+AT81-AU81)</f>
        <v>9966.119999999999</v>
      </c>
      <c r="AW81" s="239"/>
      <c r="AX81" s="255"/>
      <c r="AY81" s="254"/>
      <c r="AZ81" s="239">
        <f>SUM(AV81+AX81-AY81)</f>
        <v>9966.119999999999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30"/>
        <v>0</v>
      </c>
      <c r="I82" s="237">
        <f t="shared" si="142"/>
        <v>0</v>
      </c>
      <c r="J82" s="252"/>
      <c r="K82" s="253"/>
      <c r="L82" s="237">
        <f t="shared" si="122"/>
        <v>0</v>
      </c>
      <c r="M82" s="237">
        <v>0</v>
      </c>
      <c r="N82" s="252"/>
      <c r="O82" s="253"/>
      <c r="P82" s="237">
        <f t="shared" si="123"/>
        <v>0</v>
      </c>
      <c r="Q82" s="237">
        <v>0</v>
      </c>
      <c r="R82" s="252"/>
      <c r="S82" s="253"/>
      <c r="T82" s="237">
        <f t="shared" si="124"/>
        <v>0</v>
      </c>
      <c r="U82" s="237">
        <v>0</v>
      </c>
      <c r="V82" s="252"/>
      <c r="W82" s="253"/>
      <c r="X82" s="237">
        <f t="shared" si="125"/>
        <v>0</v>
      </c>
      <c r="Y82" s="237">
        <v>0</v>
      </c>
      <c r="Z82" s="252"/>
      <c r="AA82" s="253"/>
      <c r="AB82" s="237">
        <f t="shared" si="126"/>
        <v>0</v>
      </c>
      <c r="AC82" s="237">
        <v>0</v>
      </c>
      <c r="AD82" s="252"/>
      <c r="AE82" s="253"/>
      <c r="AF82" s="239">
        <f t="shared" si="109"/>
        <v>0</v>
      </c>
      <c r="AG82" s="239">
        <f t="shared" si="131"/>
        <v>0</v>
      </c>
      <c r="AH82" s="252"/>
      <c r="AI82" s="253"/>
      <c r="AJ82" s="239">
        <f t="shared" si="110"/>
        <v>0</v>
      </c>
      <c r="AK82" s="239">
        <f t="shared" si="132"/>
        <v>0</v>
      </c>
      <c r="AL82" s="252"/>
      <c r="AM82" s="253"/>
      <c r="AN82" s="239">
        <f t="shared" si="115"/>
        <v>0</v>
      </c>
      <c r="AO82" s="239">
        <f t="shared" ref="AO82:AO94" si="147">SUM(AK82+AM82-AL82)</f>
        <v>0</v>
      </c>
      <c r="AP82" s="252"/>
      <c r="AQ82" s="253"/>
      <c r="AR82" s="239">
        <f t="shared" si="116"/>
        <v>0</v>
      </c>
      <c r="AS82" s="239">
        <f t="shared" ref="AS82:AS94" si="148">SUM(AO82+AQ82-AP82)</f>
        <v>0</v>
      </c>
      <c r="AT82" s="252"/>
      <c r="AU82" s="253"/>
      <c r="AV82" s="239">
        <f t="shared" si="120"/>
        <v>0</v>
      </c>
      <c r="AW82" s="239">
        <f t="shared" ref="AW82:AW94" si="149">SUM(AS82+AU82-AT82)</f>
        <v>0</v>
      </c>
      <c r="AX82" s="252"/>
      <c r="AY82" s="253"/>
      <c r="AZ82" s="239">
        <f t="shared" ref="AZ82:AZ94" si="150">SUM(AV82+AX82-AY82)</f>
        <v>0</v>
      </c>
      <c r="BA82" s="239">
        <f t="shared" ref="BA82:BA94" si="151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30"/>
        <v>0</v>
      </c>
      <c r="I83" s="237">
        <f t="shared" si="142"/>
        <v>0</v>
      </c>
      <c r="J83" s="254"/>
      <c r="K83" s="255"/>
      <c r="L83" s="237">
        <f t="shared" si="122"/>
        <v>0</v>
      </c>
      <c r="M83" s="237"/>
      <c r="N83" s="254"/>
      <c r="O83" s="255"/>
      <c r="P83" s="237">
        <f t="shared" si="123"/>
        <v>0</v>
      </c>
      <c r="Q83" s="237"/>
      <c r="R83" s="254"/>
      <c r="S83" s="255"/>
      <c r="T83" s="237">
        <f t="shared" si="124"/>
        <v>0</v>
      </c>
      <c r="U83" s="237"/>
      <c r="V83" s="254"/>
      <c r="W83" s="255"/>
      <c r="X83" s="237">
        <f t="shared" si="125"/>
        <v>0</v>
      </c>
      <c r="Y83" s="237"/>
      <c r="Z83" s="254"/>
      <c r="AA83" s="255"/>
      <c r="AB83" s="237">
        <f t="shared" si="126"/>
        <v>0</v>
      </c>
      <c r="AC83" s="237"/>
      <c r="AD83" s="254"/>
      <c r="AE83" s="255"/>
      <c r="AF83" s="239">
        <f t="shared" si="109"/>
        <v>0</v>
      </c>
      <c r="AG83" s="239">
        <f t="shared" si="131"/>
        <v>0</v>
      </c>
      <c r="AH83" s="254"/>
      <c r="AI83" s="255"/>
      <c r="AJ83" s="239">
        <f t="shared" si="110"/>
        <v>0</v>
      </c>
      <c r="AK83" s="239">
        <f t="shared" si="132"/>
        <v>0</v>
      </c>
      <c r="AL83" s="254"/>
      <c r="AM83" s="255"/>
      <c r="AN83" s="239">
        <f t="shared" si="115"/>
        <v>0</v>
      </c>
      <c r="AO83" s="239">
        <f t="shared" si="147"/>
        <v>0</v>
      </c>
      <c r="AP83" s="254"/>
      <c r="AQ83" s="255"/>
      <c r="AR83" s="239">
        <f t="shared" si="116"/>
        <v>0</v>
      </c>
      <c r="AS83" s="239">
        <f t="shared" si="148"/>
        <v>0</v>
      </c>
      <c r="AT83" s="254"/>
      <c r="AU83" s="255"/>
      <c r="AV83" s="239">
        <f t="shared" si="120"/>
        <v>0</v>
      </c>
      <c r="AW83" s="239">
        <f t="shared" si="149"/>
        <v>0</v>
      </c>
      <c r="AX83" s="254"/>
      <c r="AY83" s="255"/>
      <c r="AZ83" s="239">
        <f t="shared" si="150"/>
        <v>0</v>
      </c>
      <c r="BA83" s="239">
        <f t="shared" si="151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30"/>
        <v>0</v>
      </c>
      <c r="I84" s="237">
        <f t="shared" si="142"/>
        <v>0</v>
      </c>
      <c r="J84" s="252"/>
      <c r="K84" s="252"/>
      <c r="L84" s="237">
        <f t="shared" si="122"/>
        <v>0</v>
      </c>
      <c r="M84" s="237">
        <v>0</v>
      </c>
      <c r="N84" s="252"/>
      <c r="O84" s="252"/>
      <c r="P84" s="237">
        <f t="shared" si="123"/>
        <v>0</v>
      </c>
      <c r="Q84" s="237">
        <v>0</v>
      </c>
      <c r="R84" s="252"/>
      <c r="S84" s="252"/>
      <c r="T84" s="237">
        <f t="shared" si="124"/>
        <v>0</v>
      </c>
      <c r="U84" s="237">
        <v>0</v>
      </c>
      <c r="V84" s="252"/>
      <c r="W84" s="252"/>
      <c r="X84" s="237">
        <f t="shared" si="125"/>
        <v>0</v>
      </c>
      <c r="Y84" s="237">
        <v>0</v>
      </c>
      <c r="Z84" s="252"/>
      <c r="AA84" s="252"/>
      <c r="AB84" s="237">
        <f t="shared" si="126"/>
        <v>0</v>
      </c>
      <c r="AC84" s="237">
        <v>0</v>
      </c>
      <c r="AD84" s="252"/>
      <c r="AE84" s="252"/>
      <c r="AF84" s="239">
        <f t="shared" si="109"/>
        <v>0</v>
      </c>
      <c r="AG84" s="239">
        <f t="shared" si="131"/>
        <v>0</v>
      </c>
      <c r="AH84" s="252"/>
      <c r="AI84" s="252"/>
      <c r="AJ84" s="239">
        <f t="shared" si="110"/>
        <v>0</v>
      </c>
      <c r="AK84" s="239">
        <f t="shared" si="132"/>
        <v>0</v>
      </c>
      <c r="AL84" s="252"/>
      <c r="AM84" s="252"/>
      <c r="AN84" s="239">
        <f t="shared" si="115"/>
        <v>0</v>
      </c>
      <c r="AO84" s="239">
        <f t="shared" si="147"/>
        <v>0</v>
      </c>
      <c r="AP84" s="252"/>
      <c r="AQ84" s="252"/>
      <c r="AR84" s="239">
        <f t="shared" si="116"/>
        <v>0</v>
      </c>
      <c r="AS84" s="239">
        <f t="shared" si="148"/>
        <v>0</v>
      </c>
      <c r="AT84" s="252"/>
      <c r="AU84" s="252"/>
      <c r="AV84" s="239">
        <f t="shared" si="120"/>
        <v>0</v>
      </c>
      <c r="AW84" s="239">
        <f t="shared" si="149"/>
        <v>0</v>
      </c>
      <c r="AX84" s="252"/>
      <c r="AY84" s="252"/>
      <c r="AZ84" s="239">
        <f t="shared" si="150"/>
        <v>0</v>
      </c>
      <c r="BA84" s="239">
        <f t="shared" si="151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30"/>
        <v>0</v>
      </c>
      <c r="I85" s="237">
        <f t="shared" si="142"/>
        <v>0</v>
      </c>
      <c r="J85" s="252"/>
      <c r="K85" s="252"/>
      <c r="L85" s="237">
        <f t="shared" si="122"/>
        <v>0</v>
      </c>
      <c r="M85" s="237">
        <f>SUM(I85+J85-K85)</f>
        <v>0</v>
      </c>
      <c r="N85" s="252"/>
      <c r="O85" s="252"/>
      <c r="P85" s="237">
        <f t="shared" si="123"/>
        <v>0</v>
      </c>
      <c r="Q85" s="237">
        <f>SUM(M85+N85-O85)</f>
        <v>0</v>
      </c>
      <c r="R85" s="252"/>
      <c r="S85" s="252"/>
      <c r="T85" s="237">
        <f t="shared" si="124"/>
        <v>0</v>
      </c>
      <c r="U85" s="237">
        <f>SUM(Q85+R85-S85)</f>
        <v>0</v>
      </c>
      <c r="V85" s="252"/>
      <c r="W85" s="252"/>
      <c r="X85" s="237">
        <f t="shared" si="125"/>
        <v>0</v>
      </c>
      <c r="Y85" s="237">
        <f>SUM(U85+V85-W85)</f>
        <v>0</v>
      </c>
      <c r="Z85" s="252"/>
      <c r="AA85" s="252"/>
      <c r="AB85" s="237">
        <f t="shared" si="126"/>
        <v>0</v>
      </c>
      <c r="AC85" s="237">
        <f>SUM(Y85+Z85-AA85)</f>
        <v>0</v>
      </c>
      <c r="AD85" s="252"/>
      <c r="AE85" s="252"/>
      <c r="AF85" s="239">
        <f t="shared" si="109"/>
        <v>0</v>
      </c>
      <c r="AG85" s="239">
        <f t="shared" si="131"/>
        <v>0</v>
      </c>
      <c r="AH85" s="252"/>
      <c r="AI85" s="252"/>
      <c r="AJ85" s="239">
        <f t="shared" si="110"/>
        <v>0</v>
      </c>
      <c r="AK85" s="239">
        <f t="shared" si="132"/>
        <v>0</v>
      </c>
      <c r="AL85" s="252"/>
      <c r="AM85" s="252"/>
      <c r="AN85" s="239">
        <f t="shared" si="115"/>
        <v>0</v>
      </c>
      <c r="AO85" s="239">
        <f t="shared" si="147"/>
        <v>0</v>
      </c>
      <c r="AP85" s="252"/>
      <c r="AQ85" s="252"/>
      <c r="AR85" s="239">
        <f t="shared" si="116"/>
        <v>0</v>
      </c>
      <c r="AS85" s="239">
        <f t="shared" si="148"/>
        <v>0</v>
      </c>
      <c r="AT85" s="252"/>
      <c r="AU85" s="252"/>
      <c r="AV85" s="239">
        <f t="shared" si="120"/>
        <v>0</v>
      </c>
      <c r="AW85" s="239">
        <f t="shared" si="149"/>
        <v>0</v>
      </c>
      <c r="AX85" s="252"/>
      <c r="AY85" s="252"/>
      <c r="AZ85" s="239">
        <f t="shared" si="150"/>
        <v>0</v>
      </c>
      <c r="BA85" s="239">
        <f t="shared" si="151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30"/>
        <v>0</v>
      </c>
      <c r="I86" s="237">
        <f t="shared" si="142"/>
        <v>0</v>
      </c>
      <c r="J86" s="252"/>
      <c r="K86" s="252"/>
      <c r="L86" s="237">
        <f t="shared" si="122"/>
        <v>0</v>
      </c>
      <c r="M86" s="237">
        <f>SUM(I86+J86-K86)</f>
        <v>0</v>
      </c>
      <c r="N86" s="252"/>
      <c r="O86" s="252"/>
      <c r="P86" s="237">
        <f t="shared" si="123"/>
        <v>0</v>
      </c>
      <c r="Q86" s="237">
        <f>SUM(M86+N86-O86)</f>
        <v>0</v>
      </c>
      <c r="R86" s="252"/>
      <c r="S86" s="252"/>
      <c r="T86" s="237">
        <f t="shared" si="124"/>
        <v>0</v>
      </c>
      <c r="U86" s="237">
        <f>SUM(Q86+R86-S86)</f>
        <v>0</v>
      </c>
      <c r="V86" s="252"/>
      <c r="W86" s="252"/>
      <c r="X86" s="237">
        <f t="shared" si="125"/>
        <v>0</v>
      </c>
      <c r="Y86" s="237">
        <f>SUM(U86+V86-W86)</f>
        <v>0</v>
      </c>
      <c r="Z86" s="252"/>
      <c r="AA86" s="252"/>
      <c r="AB86" s="237">
        <f t="shared" si="126"/>
        <v>0</v>
      </c>
      <c r="AC86" s="237">
        <f>SUM(Y86+Z86-AA86)</f>
        <v>0</v>
      </c>
      <c r="AD86" s="252"/>
      <c r="AE86" s="252"/>
      <c r="AF86" s="239">
        <f t="shared" si="109"/>
        <v>0</v>
      </c>
      <c r="AG86" s="239">
        <f t="shared" si="131"/>
        <v>0</v>
      </c>
      <c r="AH86" s="252"/>
      <c r="AI86" s="252"/>
      <c r="AJ86" s="239">
        <f t="shared" si="110"/>
        <v>0</v>
      </c>
      <c r="AK86" s="239">
        <f t="shared" si="132"/>
        <v>0</v>
      </c>
      <c r="AL86" s="252"/>
      <c r="AM86" s="252"/>
      <c r="AN86" s="239">
        <f t="shared" si="115"/>
        <v>0</v>
      </c>
      <c r="AO86" s="239">
        <f t="shared" si="147"/>
        <v>0</v>
      </c>
      <c r="AP86" s="252"/>
      <c r="AQ86" s="252"/>
      <c r="AR86" s="239">
        <f t="shared" si="116"/>
        <v>0</v>
      </c>
      <c r="AS86" s="239">
        <f t="shared" si="148"/>
        <v>0</v>
      </c>
      <c r="AT86" s="252"/>
      <c r="AU86" s="252"/>
      <c r="AV86" s="239">
        <f t="shared" si="120"/>
        <v>0</v>
      </c>
      <c r="AW86" s="239">
        <f t="shared" si="149"/>
        <v>0</v>
      </c>
      <c r="AX86" s="252"/>
      <c r="AY86" s="252"/>
      <c r="AZ86" s="239">
        <f t="shared" si="150"/>
        <v>0</v>
      </c>
      <c r="BA86" s="239">
        <f t="shared" si="151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30"/>
        <v>0</v>
      </c>
      <c r="I87" s="237">
        <f t="shared" si="142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9"/>
        <v>0</v>
      </c>
      <c r="AG87" s="239">
        <f t="shared" si="131"/>
        <v>0</v>
      </c>
      <c r="AH87" s="254"/>
      <c r="AI87" s="254"/>
      <c r="AJ87" s="239">
        <f t="shared" si="110"/>
        <v>0</v>
      </c>
      <c r="AK87" s="239">
        <f t="shared" si="132"/>
        <v>0</v>
      </c>
      <c r="AL87" s="254"/>
      <c r="AM87" s="254"/>
      <c r="AN87" s="239">
        <f t="shared" si="115"/>
        <v>0</v>
      </c>
      <c r="AO87" s="239">
        <f t="shared" si="147"/>
        <v>0</v>
      </c>
      <c r="AP87" s="254"/>
      <c r="AQ87" s="254"/>
      <c r="AR87" s="239">
        <f t="shared" si="116"/>
        <v>0</v>
      </c>
      <c r="AS87" s="239">
        <f t="shared" si="148"/>
        <v>0</v>
      </c>
      <c r="AT87" s="254"/>
      <c r="AU87" s="254"/>
      <c r="AV87" s="239">
        <f t="shared" si="120"/>
        <v>0</v>
      </c>
      <c r="AW87" s="239">
        <f t="shared" si="149"/>
        <v>0</v>
      </c>
      <c r="AX87" s="254"/>
      <c r="AY87" s="254"/>
      <c r="AZ87" s="239">
        <f t="shared" si="150"/>
        <v>0</v>
      </c>
      <c r="BA87" s="239">
        <f t="shared" si="151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30"/>
        <v>0</v>
      </c>
      <c r="I88" s="237">
        <f t="shared" si="142"/>
        <v>0</v>
      </c>
      <c r="J88" s="255"/>
      <c r="K88" s="255"/>
      <c r="L88" s="237">
        <f t="shared" ref="L88:L93" si="152">SUM(H88+J88-K88)</f>
        <v>0</v>
      </c>
      <c r="M88" s="237">
        <f>SUM(I88-J88+K88)</f>
        <v>0</v>
      </c>
      <c r="N88" s="255"/>
      <c r="O88" s="255"/>
      <c r="P88" s="237">
        <f t="shared" ref="P88:P93" si="153">SUM(L88+N88-O88)</f>
        <v>0</v>
      </c>
      <c r="Q88" s="237">
        <f>SUM(M88-N88+O88)</f>
        <v>0</v>
      </c>
      <c r="R88" s="255"/>
      <c r="S88" s="255"/>
      <c r="T88" s="237">
        <f t="shared" ref="T88:T93" si="154">SUM(P88+R88-S88)</f>
        <v>0</v>
      </c>
      <c r="U88" s="237">
        <f>SUM(Q88-R88+S88)</f>
        <v>0</v>
      </c>
      <c r="V88" s="255"/>
      <c r="W88" s="255"/>
      <c r="X88" s="237">
        <f t="shared" ref="X88:X93" si="155">SUM(T88+V88-W88)</f>
        <v>0</v>
      </c>
      <c r="Y88" s="237">
        <f>SUM(U88-V88+W88)</f>
        <v>0</v>
      </c>
      <c r="Z88" s="255"/>
      <c r="AA88" s="255"/>
      <c r="AB88" s="237">
        <f t="shared" ref="AB88:AB93" si="156">SUM(X88+Z88-AA88)</f>
        <v>0</v>
      </c>
      <c r="AC88" s="237">
        <f>SUM(Y88-Z88+AA88)</f>
        <v>0</v>
      </c>
      <c r="AD88" s="255"/>
      <c r="AE88" s="255"/>
      <c r="AF88" s="239">
        <f t="shared" si="109"/>
        <v>0</v>
      </c>
      <c r="AG88" s="239">
        <f t="shared" si="131"/>
        <v>0</v>
      </c>
      <c r="AH88" s="255"/>
      <c r="AI88" s="255"/>
      <c r="AJ88" s="239">
        <f t="shared" si="110"/>
        <v>0</v>
      </c>
      <c r="AK88" s="239">
        <f t="shared" si="132"/>
        <v>0</v>
      </c>
      <c r="AL88" s="255"/>
      <c r="AM88" s="255"/>
      <c r="AN88" s="239">
        <f t="shared" si="115"/>
        <v>0</v>
      </c>
      <c r="AO88" s="239">
        <f t="shared" si="147"/>
        <v>0</v>
      </c>
      <c r="AP88" s="255"/>
      <c r="AQ88" s="255"/>
      <c r="AR88" s="239">
        <f t="shared" si="116"/>
        <v>0</v>
      </c>
      <c r="AS88" s="239">
        <f t="shared" si="148"/>
        <v>0</v>
      </c>
      <c r="AT88" s="255"/>
      <c r="AU88" s="255"/>
      <c r="AV88" s="239">
        <f t="shared" si="120"/>
        <v>0</v>
      </c>
      <c r="AW88" s="239">
        <f t="shared" si="149"/>
        <v>0</v>
      </c>
      <c r="AX88" s="255"/>
      <c r="AY88" s="255"/>
      <c r="AZ88" s="239">
        <f t="shared" si="150"/>
        <v>0</v>
      </c>
      <c r="BA88" s="239">
        <f t="shared" si="151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30"/>
        <v>0</v>
      </c>
      <c r="I89" s="237">
        <f t="shared" si="142"/>
        <v>0</v>
      </c>
      <c r="J89" s="254"/>
      <c r="K89" s="252"/>
      <c r="L89" s="237">
        <f t="shared" si="152"/>
        <v>0</v>
      </c>
      <c r="M89" s="237">
        <f>SUM(I89+J89-K89)</f>
        <v>0</v>
      </c>
      <c r="N89" s="254"/>
      <c r="O89" s="252"/>
      <c r="P89" s="237">
        <f t="shared" si="153"/>
        <v>0</v>
      </c>
      <c r="Q89" s="237">
        <f>SUM(M89+N89-O89)</f>
        <v>0</v>
      </c>
      <c r="R89" s="254"/>
      <c r="S89" s="252"/>
      <c r="T89" s="237">
        <f t="shared" si="154"/>
        <v>0</v>
      </c>
      <c r="U89" s="237">
        <f>SUM(Q89+R89-S89)</f>
        <v>0</v>
      </c>
      <c r="V89" s="254"/>
      <c r="W89" s="252"/>
      <c r="X89" s="237">
        <f t="shared" si="155"/>
        <v>0</v>
      </c>
      <c r="Y89" s="237">
        <f>SUM(U89+V89-W89)</f>
        <v>0</v>
      </c>
      <c r="Z89" s="254"/>
      <c r="AA89" s="252"/>
      <c r="AB89" s="237">
        <f t="shared" si="156"/>
        <v>0</v>
      </c>
      <c r="AC89" s="237">
        <f>SUM(Y89+Z89-AA89)</f>
        <v>0</v>
      </c>
      <c r="AD89" s="254"/>
      <c r="AE89" s="252"/>
      <c r="AF89" s="239">
        <f t="shared" si="109"/>
        <v>0</v>
      </c>
      <c r="AG89" s="239">
        <f t="shared" si="131"/>
        <v>0</v>
      </c>
      <c r="AH89" s="254"/>
      <c r="AI89" s="252"/>
      <c r="AJ89" s="239">
        <f t="shared" si="110"/>
        <v>0</v>
      </c>
      <c r="AK89" s="239">
        <f t="shared" si="132"/>
        <v>0</v>
      </c>
      <c r="AL89" s="254"/>
      <c r="AM89" s="252"/>
      <c r="AN89" s="239">
        <f t="shared" si="115"/>
        <v>0</v>
      </c>
      <c r="AO89" s="239">
        <f t="shared" si="147"/>
        <v>0</v>
      </c>
      <c r="AP89" s="254"/>
      <c r="AQ89" s="252"/>
      <c r="AR89" s="239">
        <f t="shared" si="116"/>
        <v>0</v>
      </c>
      <c r="AS89" s="239">
        <f t="shared" si="148"/>
        <v>0</v>
      </c>
      <c r="AT89" s="254"/>
      <c r="AU89" s="252"/>
      <c r="AV89" s="239">
        <f t="shared" si="120"/>
        <v>0</v>
      </c>
      <c r="AW89" s="239">
        <f t="shared" si="149"/>
        <v>0</v>
      </c>
      <c r="AX89" s="254"/>
      <c r="AY89" s="252"/>
      <c r="AZ89" s="239">
        <f t="shared" si="150"/>
        <v>0</v>
      </c>
      <c r="BA89" s="239">
        <f t="shared" si="151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30"/>
        <v>0</v>
      </c>
      <c r="I90" s="237">
        <f t="shared" si="142"/>
        <v>0</v>
      </c>
      <c r="J90" s="253"/>
      <c r="K90" s="252"/>
      <c r="L90" s="237">
        <f t="shared" si="152"/>
        <v>0</v>
      </c>
      <c r="M90" s="237">
        <f>SUM(I90+K90-L90)</f>
        <v>0</v>
      </c>
      <c r="N90" s="253"/>
      <c r="O90" s="252"/>
      <c r="P90" s="237">
        <f t="shared" si="153"/>
        <v>0</v>
      </c>
      <c r="Q90" s="237">
        <f>SUM(M90+O90-P90)</f>
        <v>0</v>
      </c>
      <c r="R90" s="253"/>
      <c r="S90" s="252"/>
      <c r="T90" s="237">
        <f t="shared" si="154"/>
        <v>0</v>
      </c>
      <c r="U90" s="237">
        <f>SUM(Q90+S90-T90)</f>
        <v>0</v>
      </c>
      <c r="V90" s="253"/>
      <c r="W90" s="252"/>
      <c r="X90" s="237">
        <f t="shared" si="155"/>
        <v>0</v>
      </c>
      <c r="Y90" s="237">
        <f>SUM(U90+W90-X90)</f>
        <v>0</v>
      </c>
      <c r="Z90" s="253"/>
      <c r="AA90" s="252"/>
      <c r="AB90" s="237">
        <f t="shared" si="156"/>
        <v>0</v>
      </c>
      <c r="AC90" s="237">
        <f>SUM(Y90+AA90-AB90)</f>
        <v>0</v>
      </c>
      <c r="AD90" s="253"/>
      <c r="AE90" s="252"/>
      <c r="AF90" s="239">
        <f t="shared" si="109"/>
        <v>0</v>
      </c>
      <c r="AG90" s="239">
        <f t="shared" si="131"/>
        <v>0</v>
      </c>
      <c r="AH90" s="253"/>
      <c r="AI90" s="252"/>
      <c r="AJ90" s="239">
        <f t="shared" si="110"/>
        <v>0</v>
      </c>
      <c r="AK90" s="239">
        <f t="shared" si="132"/>
        <v>0</v>
      </c>
      <c r="AL90" s="253"/>
      <c r="AM90" s="252"/>
      <c r="AN90" s="239">
        <f t="shared" si="115"/>
        <v>0</v>
      </c>
      <c r="AO90" s="239">
        <f t="shared" si="147"/>
        <v>0</v>
      </c>
      <c r="AP90" s="253"/>
      <c r="AQ90" s="252"/>
      <c r="AR90" s="239">
        <f t="shared" si="116"/>
        <v>0</v>
      </c>
      <c r="AS90" s="239">
        <f t="shared" si="148"/>
        <v>0</v>
      </c>
      <c r="AT90" s="253"/>
      <c r="AU90" s="252"/>
      <c r="AV90" s="239">
        <f t="shared" si="120"/>
        <v>0</v>
      </c>
      <c r="AW90" s="239">
        <f t="shared" si="149"/>
        <v>0</v>
      </c>
      <c r="AX90" s="253"/>
      <c r="AY90" s="252"/>
      <c r="AZ90" s="239">
        <f t="shared" si="150"/>
        <v>0</v>
      </c>
      <c r="BA90" s="239">
        <f t="shared" si="151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30"/>
        <v>0</v>
      </c>
      <c r="I91" s="237">
        <f t="shared" si="142"/>
        <v>0</v>
      </c>
      <c r="J91" s="253"/>
      <c r="K91" s="254"/>
      <c r="L91" s="237">
        <f t="shared" si="152"/>
        <v>0</v>
      </c>
      <c r="M91" s="237">
        <f>SUM(I91+J91-K91)</f>
        <v>0</v>
      </c>
      <c r="N91" s="253"/>
      <c r="O91" s="254"/>
      <c r="P91" s="237">
        <f t="shared" si="153"/>
        <v>0</v>
      </c>
      <c r="Q91" s="237">
        <f>SUM(M91+N91-O91)</f>
        <v>0</v>
      </c>
      <c r="R91" s="253"/>
      <c r="S91" s="254"/>
      <c r="T91" s="237">
        <f t="shared" si="154"/>
        <v>0</v>
      </c>
      <c r="U91" s="237">
        <f>SUM(Q91+R91-S91)</f>
        <v>0</v>
      </c>
      <c r="V91" s="253"/>
      <c r="W91" s="254"/>
      <c r="X91" s="237">
        <f t="shared" si="155"/>
        <v>0</v>
      </c>
      <c r="Y91" s="237">
        <f>SUM(U91+V91-W91)</f>
        <v>0</v>
      </c>
      <c r="Z91" s="253"/>
      <c r="AA91" s="254"/>
      <c r="AB91" s="237">
        <f t="shared" si="156"/>
        <v>0</v>
      </c>
      <c r="AC91" s="237">
        <f>SUM(Y91+Z91-AA91)</f>
        <v>0</v>
      </c>
      <c r="AD91" s="253"/>
      <c r="AE91" s="254"/>
      <c r="AF91" s="239">
        <f t="shared" si="109"/>
        <v>0</v>
      </c>
      <c r="AG91" s="239">
        <f t="shared" si="131"/>
        <v>0</v>
      </c>
      <c r="AH91" s="253"/>
      <c r="AI91" s="254"/>
      <c r="AJ91" s="239">
        <f t="shared" si="110"/>
        <v>0</v>
      </c>
      <c r="AK91" s="239">
        <f t="shared" si="132"/>
        <v>0</v>
      </c>
      <c r="AL91" s="253"/>
      <c r="AM91" s="254"/>
      <c r="AN91" s="239">
        <f t="shared" si="115"/>
        <v>0</v>
      </c>
      <c r="AO91" s="239">
        <f t="shared" si="147"/>
        <v>0</v>
      </c>
      <c r="AP91" s="253"/>
      <c r="AQ91" s="254"/>
      <c r="AR91" s="239">
        <f t="shared" si="116"/>
        <v>0</v>
      </c>
      <c r="AS91" s="239">
        <f t="shared" si="148"/>
        <v>0</v>
      </c>
      <c r="AT91" s="253"/>
      <c r="AU91" s="254"/>
      <c r="AV91" s="239">
        <f t="shared" si="120"/>
        <v>0</v>
      </c>
      <c r="AW91" s="239">
        <f t="shared" si="149"/>
        <v>0</v>
      </c>
      <c r="AX91" s="253"/>
      <c r="AY91" s="254"/>
      <c r="AZ91" s="239">
        <f t="shared" si="150"/>
        <v>0</v>
      </c>
      <c r="BA91" s="239">
        <f t="shared" si="151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30"/>
        <v>0</v>
      </c>
      <c r="I92" s="237">
        <f t="shared" si="142"/>
        <v>0</v>
      </c>
      <c r="J92" s="255"/>
      <c r="K92" s="255"/>
      <c r="L92" s="237">
        <f t="shared" si="152"/>
        <v>0</v>
      </c>
      <c r="M92" s="237">
        <f>SUM(I92-J92+K92)</f>
        <v>0</v>
      </c>
      <c r="N92" s="255"/>
      <c r="O92" s="255"/>
      <c r="P92" s="237">
        <f t="shared" si="153"/>
        <v>0</v>
      </c>
      <c r="Q92" s="237">
        <f>SUM(M92-N92+O92)</f>
        <v>0</v>
      </c>
      <c r="R92" s="255"/>
      <c r="S92" s="255"/>
      <c r="T92" s="237">
        <f t="shared" si="154"/>
        <v>0</v>
      </c>
      <c r="U92" s="237">
        <f>SUM(Q92-R92+S92)</f>
        <v>0</v>
      </c>
      <c r="V92" s="255"/>
      <c r="W92" s="255"/>
      <c r="X92" s="237">
        <f t="shared" si="155"/>
        <v>0</v>
      </c>
      <c r="Y92" s="237">
        <f>SUM(U92-V92+W92)</f>
        <v>0</v>
      </c>
      <c r="Z92" s="255"/>
      <c r="AA92" s="255"/>
      <c r="AB92" s="237">
        <f t="shared" si="156"/>
        <v>0</v>
      </c>
      <c r="AC92" s="237">
        <f>SUM(Y92-Z92+AA92)</f>
        <v>0</v>
      </c>
      <c r="AD92" s="255"/>
      <c r="AE92" s="255"/>
      <c r="AF92" s="239">
        <f t="shared" si="109"/>
        <v>0</v>
      </c>
      <c r="AG92" s="239">
        <f t="shared" si="131"/>
        <v>0</v>
      </c>
      <c r="AH92" s="255"/>
      <c r="AI92" s="255"/>
      <c r="AJ92" s="239">
        <f t="shared" si="110"/>
        <v>0</v>
      </c>
      <c r="AK92" s="239">
        <f t="shared" si="132"/>
        <v>0</v>
      </c>
      <c r="AL92" s="255"/>
      <c r="AM92" s="255"/>
      <c r="AN92" s="239">
        <f t="shared" si="115"/>
        <v>0</v>
      </c>
      <c r="AO92" s="239">
        <f t="shared" si="147"/>
        <v>0</v>
      </c>
      <c r="AP92" s="255"/>
      <c r="AQ92" s="255"/>
      <c r="AR92" s="239">
        <f t="shared" si="116"/>
        <v>0</v>
      </c>
      <c r="AS92" s="239">
        <f t="shared" si="148"/>
        <v>0</v>
      </c>
      <c r="AT92" s="255"/>
      <c r="AU92" s="255"/>
      <c r="AV92" s="239">
        <f t="shared" si="120"/>
        <v>0</v>
      </c>
      <c r="AW92" s="239">
        <f t="shared" si="149"/>
        <v>0</v>
      </c>
      <c r="AX92" s="255"/>
      <c r="AY92" s="255"/>
      <c r="AZ92" s="239">
        <f t="shared" si="150"/>
        <v>0</v>
      </c>
      <c r="BA92" s="239">
        <f t="shared" si="151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30"/>
        <v>0</v>
      </c>
      <c r="I93" s="237">
        <f t="shared" si="142"/>
        <v>0</v>
      </c>
      <c r="J93" s="254"/>
      <c r="K93" s="254"/>
      <c r="L93" s="237">
        <f t="shared" si="152"/>
        <v>0</v>
      </c>
      <c r="M93" s="237">
        <v>0</v>
      </c>
      <c r="N93" s="254"/>
      <c r="O93" s="254"/>
      <c r="P93" s="237">
        <f t="shared" si="153"/>
        <v>0</v>
      </c>
      <c r="Q93" s="237">
        <v>0</v>
      </c>
      <c r="R93" s="254"/>
      <c r="S93" s="254"/>
      <c r="T93" s="237">
        <f t="shared" si="154"/>
        <v>0</v>
      </c>
      <c r="U93" s="237">
        <v>0</v>
      </c>
      <c r="V93" s="254"/>
      <c r="W93" s="254"/>
      <c r="X93" s="237">
        <f t="shared" si="155"/>
        <v>0</v>
      </c>
      <c r="Y93" s="237">
        <v>0</v>
      </c>
      <c r="Z93" s="254"/>
      <c r="AA93" s="254"/>
      <c r="AB93" s="237">
        <f t="shared" si="156"/>
        <v>0</v>
      </c>
      <c r="AC93" s="237">
        <v>0</v>
      </c>
      <c r="AD93" s="254"/>
      <c r="AE93" s="254"/>
      <c r="AF93" s="239">
        <f t="shared" si="109"/>
        <v>0</v>
      </c>
      <c r="AG93" s="239">
        <f t="shared" si="131"/>
        <v>0</v>
      </c>
      <c r="AH93" s="254"/>
      <c r="AI93" s="254"/>
      <c r="AJ93" s="239">
        <f t="shared" si="110"/>
        <v>0</v>
      </c>
      <c r="AK93" s="239">
        <f t="shared" si="132"/>
        <v>0</v>
      </c>
      <c r="AL93" s="254"/>
      <c r="AM93" s="254"/>
      <c r="AN93" s="239">
        <f t="shared" si="115"/>
        <v>0</v>
      </c>
      <c r="AO93" s="239">
        <f t="shared" si="147"/>
        <v>0</v>
      </c>
      <c r="AP93" s="254"/>
      <c r="AQ93" s="254"/>
      <c r="AR93" s="239">
        <f t="shared" si="116"/>
        <v>0</v>
      </c>
      <c r="AS93" s="239">
        <f t="shared" si="148"/>
        <v>0</v>
      </c>
      <c r="AT93" s="254"/>
      <c r="AU93" s="254"/>
      <c r="AV93" s="239">
        <f t="shared" si="120"/>
        <v>0</v>
      </c>
      <c r="AW93" s="239">
        <f t="shared" si="149"/>
        <v>0</v>
      </c>
      <c r="AX93" s="254"/>
      <c r="AY93" s="254"/>
      <c r="AZ93" s="239">
        <f t="shared" si="150"/>
        <v>0</v>
      </c>
      <c r="BA93" s="239">
        <f t="shared" si="151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7">SUM(D94+F94-G94)</f>
        <v>0</v>
      </c>
      <c r="I94" s="237">
        <f t="shared" si="142"/>
        <v>0</v>
      </c>
      <c r="J94" s="262"/>
      <c r="K94" s="262"/>
      <c r="L94" s="263">
        <f t="shared" ref="L94" si="158">H94+J94-K94</f>
        <v>0</v>
      </c>
      <c r="M94" s="263"/>
      <c r="N94" s="262"/>
      <c r="O94" s="262"/>
      <c r="P94" s="263">
        <f t="shared" ref="P94" si="159">L94+N94-O94</f>
        <v>0</v>
      </c>
      <c r="Q94" s="263"/>
      <c r="R94" s="262"/>
      <c r="S94" s="262"/>
      <c r="T94" s="263">
        <f t="shared" ref="T94" si="160">P94+R94-S94</f>
        <v>0</v>
      </c>
      <c r="U94" s="263"/>
      <c r="V94" s="262"/>
      <c r="W94" s="262"/>
      <c r="X94" s="263">
        <f t="shared" ref="X94" si="161">T94+V94-W94</f>
        <v>0</v>
      </c>
      <c r="Y94" s="263"/>
      <c r="Z94" s="262"/>
      <c r="AA94" s="262"/>
      <c r="AB94" s="263">
        <f t="shared" ref="AB94" si="162">X94+Z94-AA94</f>
        <v>0</v>
      </c>
      <c r="AC94" s="263"/>
      <c r="AD94" s="262"/>
      <c r="AE94" s="262"/>
      <c r="AF94" s="239">
        <f t="shared" si="109"/>
        <v>0</v>
      </c>
      <c r="AG94" s="239">
        <f t="shared" si="131"/>
        <v>0</v>
      </c>
      <c r="AH94" s="262"/>
      <c r="AI94" s="262"/>
      <c r="AJ94" s="239">
        <f t="shared" si="110"/>
        <v>0</v>
      </c>
      <c r="AK94" s="239">
        <f t="shared" si="132"/>
        <v>0</v>
      </c>
      <c r="AL94" s="262"/>
      <c r="AM94" s="262"/>
      <c r="AN94" s="239">
        <f t="shared" si="115"/>
        <v>0</v>
      </c>
      <c r="AO94" s="239">
        <f t="shared" si="147"/>
        <v>0</v>
      </c>
      <c r="AP94" s="262"/>
      <c r="AQ94" s="262"/>
      <c r="AR94" s="239">
        <f t="shared" si="116"/>
        <v>0</v>
      </c>
      <c r="AS94" s="239">
        <f t="shared" si="148"/>
        <v>0</v>
      </c>
      <c r="AT94" s="262"/>
      <c r="AU94" s="262"/>
      <c r="AV94" s="239">
        <f t="shared" si="120"/>
        <v>0</v>
      </c>
      <c r="AW94" s="239">
        <f t="shared" si="149"/>
        <v>0</v>
      </c>
      <c r="AX94" s="262"/>
      <c r="AY94" s="262"/>
      <c r="AZ94" s="239">
        <f t="shared" si="150"/>
        <v>0</v>
      </c>
      <c r="BA94" s="239">
        <f t="shared" si="151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3">SUM(D8:D94)</f>
        <v>15614204.439999999</v>
      </c>
      <c r="E95" s="241">
        <f t="shared" si="163"/>
        <v>15614204.439999999</v>
      </c>
      <c r="F95" s="241">
        <f t="shared" si="163"/>
        <v>34223.320000000007</v>
      </c>
      <c r="G95" s="241">
        <f t="shared" si="163"/>
        <v>34223.32</v>
      </c>
      <c r="H95" s="242">
        <f t="shared" si="163"/>
        <v>15614204.439999999</v>
      </c>
      <c r="I95" s="242">
        <f t="shared" si="163"/>
        <v>15614204.439999999</v>
      </c>
      <c r="J95" s="241">
        <f t="shared" si="163"/>
        <v>141171.44</v>
      </c>
      <c r="K95" s="241">
        <f t="shared" si="163"/>
        <v>141171.44</v>
      </c>
      <c r="L95" s="242">
        <f t="shared" si="163"/>
        <v>15668204.439999998</v>
      </c>
      <c r="M95" s="242">
        <f t="shared" si="163"/>
        <v>15668204.439999999</v>
      </c>
      <c r="N95" s="241">
        <f t="shared" si="163"/>
        <v>51010.270000000004</v>
      </c>
      <c r="O95" s="241">
        <f t="shared" si="163"/>
        <v>51010.270000000004</v>
      </c>
      <c r="P95" s="242">
        <f t="shared" si="163"/>
        <v>15664704.440000001</v>
      </c>
      <c r="Q95" s="242">
        <f t="shared" si="163"/>
        <v>15664704.439999999</v>
      </c>
      <c r="R95" s="241">
        <f t="shared" si="163"/>
        <v>40163</v>
      </c>
      <c r="S95" s="241">
        <f t="shared" si="163"/>
        <v>40163</v>
      </c>
      <c r="T95" s="242">
        <f t="shared" si="163"/>
        <v>15664704.440000001</v>
      </c>
      <c r="U95" s="242">
        <f t="shared" si="163"/>
        <v>15664704.439999999</v>
      </c>
      <c r="V95" s="241">
        <f t="shared" si="163"/>
        <v>68109.36</v>
      </c>
      <c r="W95" s="241">
        <f t="shared" si="163"/>
        <v>68109.360000000015</v>
      </c>
      <c r="X95" s="242">
        <f t="shared" si="163"/>
        <v>15657778.479999999</v>
      </c>
      <c r="Y95" s="242">
        <f t="shared" si="163"/>
        <v>15657778.48</v>
      </c>
      <c r="Z95" s="241">
        <f t="shared" si="163"/>
        <v>0</v>
      </c>
      <c r="AA95" s="241">
        <f t="shared" si="163"/>
        <v>0</v>
      </c>
      <c r="AB95" s="242">
        <f t="shared" si="163"/>
        <v>15657778.479999999</v>
      </c>
      <c r="AC95" s="242">
        <f t="shared" si="163"/>
        <v>15657778.48</v>
      </c>
      <c r="AD95" s="241">
        <f t="shared" si="163"/>
        <v>0</v>
      </c>
      <c r="AE95" s="241">
        <f t="shared" si="163"/>
        <v>0</v>
      </c>
      <c r="AF95" s="242">
        <f t="shared" si="163"/>
        <v>15657778.479999999</v>
      </c>
      <c r="AG95" s="242">
        <f t="shared" si="163"/>
        <v>15657778.48</v>
      </c>
      <c r="AH95" s="241">
        <f t="shared" si="163"/>
        <v>0</v>
      </c>
      <c r="AI95" s="241">
        <f t="shared" si="163"/>
        <v>0</v>
      </c>
      <c r="AJ95" s="242">
        <f t="shared" si="163"/>
        <v>15656778.479999999</v>
      </c>
      <c r="AK95" s="242">
        <f t="shared" si="163"/>
        <v>15656778.48</v>
      </c>
      <c r="AL95" s="241">
        <f t="shared" si="163"/>
        <v>0</v>
      </c>
      <c r="AM95" s="241">
        <f t="shared" si="163"/>
        <v>0</v>
      </c>
      <c r="AN95" s="242">
        <f t="shared" si="163"/>
        <v>15656778.479999999</v>
      </c>
      <c r="AO95" s="242">
        <f t="shared" si="163"/>
        <v>15656778.48</v>
      </c>
      <c r="AP95" s="241">
        <f t="shared" si="163"/>
        <v>0</v>
      </c>
      <c r="AQ95" s="241">
        <f t="shared" si="163"/>
        <v>0</v>
      </c>
      <c r="AR95" s="242">
        <f t="shared" si="163"/>
        <v>15656778.479999999</v>
      </c>
      <c r="AS95" s="242">
        <f t="shared" si="163"/>
        <v>15656778.48</v>
      </c>
      <c r="AT95" s="241">
        <f t="shared" si="163"/>
        <v>0</v>
      </c>
      <c r="AU95" s="241">
        <f t="shared" si="163"/>
        <v>0</v>
      </c>
      <c r="AV95" s="242">
        <f t="shared" si="163"/>
        <v>15656778.479999999</v>
      </c>
      <c r="AW95" s="242">
        <f t="shared" si="163"/>
        <v>15656778.48</v>
      </c>
      <c r="AX95" s="241">
        <f t="shared" si="163"/>
        <v>0</v>
      </c>
      <c r="AY95" s="241">
        <f t="shared" si="163"/>
        <v>0</v>
      </c>
      <c r="AZ95" s="242">
        <f t="shared" ref="AZ95:BA95" si="164">SUM(AZ8:AZ94)</f>
        <v>15656778.479999999</v>
      </c>
      <c r="BA95" s="242">
        <f t="shared" si="164"/>
        <v>15656778.48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  <mergeCell ref="A4:A6"/>
    <mergeCell ref="B4:B6"/>
    <mergeCell ref="C4:C5"/>
    <mergeCell ref="D4:E4"/>
    <mergeCell ref="D5:E5"/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5" t="s">
        <v>179</v>
      </c>
      <c r="G2" s="355"/>
      <c r="H2" s="355"/>
      <c r="I2" s="355"/>
      <c r="J2" s="355"/>
    </row>
    <row r="3" spans="1:10" x14ac:dyDescent="0.55000000000000004">
      <c r="A3" s="355" t="s">
        <v>180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18" customHeight="1" x14ac:dyDescent="0.55000000000000004">
      <c r="H4" s="356" t="s">
        <v>173</v>
      </c>
      <c r="I4" s="356"/>
      <c r="J4" s="356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57" t="s">
        <v>200</v>
      </c>
      <c r="E6" s="357"/>
      <c r="F6" s="357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59" t="s">
        <v>201</v>
      </c>
      <c r="D8" s="359"/>
      <c r="E8" s="359"/>
      <c r="F8" s="359"/>
    </row>
    <row r="9" spans="1:10" x14ac:dyDescent="0.55000000000000004">
      <c r="A9" s="141" t="s">
        <v>183</v>
      </c>
      <c r="C9" s="359" t="s">
        <v>185</v>
      </c>
      <c r="D9" s="359"/>
      <c r="E9" s="359"/>
      <c r="F9" s="359"/>
    </row>
    <row r="10" spans="1:10" x14ac:dyDescent="0.55000000000000004">
      <c r="A10" s="141" t="s">
        <v>181</v>
      </c>
      <c r="C10" s="359" t="s">
        <v>194</v>
      </c>
      <c r="D10" s="359"/>
      <c r="E10" s="359"/>
      <c r="F10" s="359"/>
      <c r="G10" s="359"/>
      <c r="H10" s="359"/>
      <c r="I10" s="359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56" t="s">
        <v>195</v>
      </c>
      <c r="H22" s="356"/>
      <c r="I22" s="356"/>
    </row>
    <row r="23" spans="1:9" ht="21" customHeight="1" x14ac:dyDescent="0.55000000000000004">
      <c r="F23" s="358" t="s">
        <v>196</v>
      </c>
      <c r="G23" s="358"/>
      <c r="H23" s="358"/>
      <c r="I23" s="358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17" t="s">
        <v>146</v>
      </c>
      <c r="B4" s="324" t="s">
        <v>29</v>
      </c>
      <c r="C4" s="317" t="s">
        <v>95</v>
      </c>
      <c r="D4" s="314" t="s">
        <v>30</v>
      </c>
      <c r="E4" s="314"/>
      <c r="F4" s="325">
        <v>21336</v>
      </c>
      <c r="G4" s="322"/>
      <c r="H4" s="314" t="s">
        <v>9</v>
      </c>
      <c r="I4" s="314"/>
      <c r="J4" s="325">
        <v>21366</v>
      </c>
      <c r="K4" s="322"/>
      <c r="L4" s="314" t="s">
        <v>9</v>
      </c>
      <c r="M4" s="314"/>
      <c r="N4" s="325">
        <v>21397</v>
      </c>
      <c r="O4" s="322"/>
      <c r="P4" s="314" t="s">
        <v>9</v>
      </c>
      <c r="Q4" s="314"/>
      <c r="R4" s="325">
        <v>21428</v>
      </c>
      <c r="S4" s="322"/>
      <c r="T4" s="314" t="s">
        <v>9</v>
      </c>
      <c r="U4" s="314"/>
      <c r="V4" s="325">
        <v>21458</v>
      </c>
      <c r="W4" s="322"/>
      <c r="X4" s="314" t="s">
        <v>9</v>
      </c>
      <c r="Y4" s="314"/>
      <c r="Z4" s="325">
        <v>21489</v>
      </c>
      <c r="AA4" s="322"/>
      <c r="AB4" s="314" t="s">
        <v>9</v>
      </c>
      <c r="AC4" s="314"/>
      <c r="AD4" s="325">
        <v>21519</v>
      </c>
      <c r="AE4" s="322"/>
      <c r="AF4" s="314" t="s">
        <v>9</v>
      </c>
      <c r="AG4" s="314"/>
      <c r="AH4" s="325">
        <v>21550</v>
      </c>
      <c r="AI4" s="322"/>
      <c r="AJ4" s="314" t="s">
        <v>9</v>
      </c>
      <c r="AK4" s="314"/>
      <c r="AL4" s="325">
        <v>21581</v>
      </c>
      <c r="AM4" s="322"/>
      <c r="AN4" s="314" t="s">
        <v>9</v>
      </c>
      <c r="AO4" s="314"/>
      <c r="AP4" s="325">
        <v>21607</v>
      </c>
      <c r="AQ4" s="322"/>
      <c r="AR4" s="314" t="s">
        <v>9</v>
      </c>
      <c r="AS4" s="314"/>
      <c r="AT4" s="325">
        <v>240784</v>
      </c>
      <c r="AU4" s="322"/>
      <c r="AV4" s="326" t="s">
        <v>9</v>
      </c>
      <c r="AW4" s="327"/>
      <c r="AX4" s="325">
        <v>21670</v>
      </c>
      <c r="AY4" s="322"/>
      <c r="AZ4" s="314" t="s">
        <v>31</v>
      </c>
      <c r="BA4" s="314"/>
      <c r="BB4" s="325">
        <v>21701</v>
      </c>
      <c r="BC4" s="322"/>
      <c r="BD4" s="314" t="s">
        <v>31</v>
      </c>
      <c r="BE4" s="314"/>
      <c r="BF4" s="325">
        <v>21728</v>
      </c>
      <c r="BG4" s="322"/>
      <c r="BH4" s="314" t="s">
        <v>31</v>
      </c>
      <c r="BI4" s="314"/>
      <c r="BJ4" s="325">
        <v>21751</v>
      </c>
      <c r="BK4" s="322"/>
      <c r="BL4" s="314" t="s">
        <v>31</v>
      </c>
      <c r="BM4" s="314"/>
      <c r="BN4" s="325">
        <v>21787</v>
      </c>
      <c r="BO4" s="322"/>
      <c r="BP4" s="314" t="s">
        <v>31</v>
      </c>
      <c r="BQ4" s="314"/>
      <c r="BR4" s="313" t="s">
        <v>32</v>
      </c>
      <c r="BS4" s="314"/>
      <c r="BT4" s="314" t="s">
        <v>33</v>
      </c>
      <c r="BU4" s="314"/>
      <c r="BV4" s="314" t="s">
        <v>34</v>
      </c>
      <c r="BW4" s="314"/>
      <c r="BX4" s="314"/>
      <c r="BY4" s="314"/>
      <c r="BZ4" s="314" t="s">
        <v>35</v>
      </c>
      <c r="CA4" s="314"/>
      <c r="CB4" s="314" t="s">
        <v>36</v>
      </c>
      <c r="CC4" s="314"/>
      <c r="CD4" s="314" t="s">
        <v>19</v>
      </c>
      <c r="CE4" s="314"/>
      <c r="CF4" s="314" t="s">
        <v>37</v>
      </c>
      <c r="CG4" s="314"/>
    </row>
    <row r="5" spans="1:85" s="57" customFormat="1" x14ac:dyDescent="0.5">
      <c r="A5" s="318"/>
      <c r="B5" s="324"/>
      <c r="C5" s="318"/>
      <c r="D5" s="314"/>
      <c r="E5" s="314"/>
      <c r="F5" s="322"/>
      <c r="G5" s="322"/>
      <c r="H5" s="314"/>
      <c r="I5" s="314"/>
      <c r="J5" s="322"/>
      <c r="K5" s="322"/>
      <c r="L5" s="314"/>
      <c r="M5" s="314"/>
      <c r="N5" s="322"/>
      <c r="O5" s="322"/>
      <c r="P5" s="314"/>
      <c r="Q5" s="314"/>
      <c r="R5" s="322"/>
      <c r="S5" s="322"/>
      <c r="T5" s="314"/>
      <c r="U5" s="314"/>
      <c r="V5" s="322"/>
      <c r="W5" s="322"/>
      <c r="X5" s="314"/>
      <c r="Y5" s="314"/>
      <c r="Z5" s="322"/>
      <c r="AA5" s="322"/>
      <c r="AB5" s="314"/>
      <c r="AC5" s="314"/>
      <c r="AD5" s="322"/>
      <c r="AE5" s="322"/>
      <c r="AF5" s="314"/>
      <c r="AG5" s="314"/>
      <c r="AH5" s="322"/>
      <c r="AI5" s="322"/>
      <c r="AJ5" s="314"/>
      <c r="AK5" s="314"/>
      <c r="AL5" s="322"/>
      <c r="AM5" s="322"/>
      <c r="AN5" s="314"/>
      <c r="AO5" s="314"/>
      <c r="AP5" s="322"/>
      <c r="AQ5" s="322"/>
      <c r="AR5" s="314"/>
      <c r="AS5" s="314"/>
      <c r="AT5" s="322"/>
      <c r="AU5" s="322"/>
      <c r="AV5" s="328"/>
      <c r="AW5" s="329"/>
      <c r="AX5" s="322"/>
      <c r="AY5" s="322"/>
      <c r="AZ5" s="314"/>
      <c r="BA5" s="314"/>
      <c r="BB5" s="322"/>
      <c r="BC5" s="322"/>
      <c r="BD5" s="314"/>
      <c r="BE5" s="314"/>
      <c r="BF5" s="322"/>
      <c r="BG5" s="322"/>
      <c r="BH5" s="314"/>
      <c r="BI5" s="314"/>
      <c r="BJ5" s="322"/>
      <c r="BK5" s="322"/>
      <c r="BL5" s="314"/>
      <c r="BM5" s="314"/>
      <c r="BN5" s="322"/>
      <c r="BO5" s="322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</row>
    <row r="6" spans="1:85" s="57" customFormat="1" x14ac:dyDescent="0.5">
      <c r="A6" s="5" t="s">
        <v>147</v>
      </c>
      <c r="B6" s="324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H4:I5"/>
    <mergeCell ref="A4:A5"/>
    <mergeCell ref="B4:B6"/>
    <mergeCell ref="C4:C5"/>
    <mergeCell ref="D4:E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2025-10-14T02:57:29Z</dcterms:modified>
</cp:coreProperties>
</file>