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8-69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ระหว่างเดือน 30เม.ย.69" sheetId="37" r:id="rId6"/>
    <sheet name="Sheet2" sheetId="38" r:id="rId7"/>
    <sheet name="Sheet1" sheetId="35" state="hidden" r:id="rId8"/>
    <sheet name="งบทดลอง แก้ไขใหม่" sheetId="33" state="hidden" r:id="rId9"/>
  </sheets>
  <definedNames>
    <definedName name="_xlnm.Print_Area" localSheetId="7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8">'งบทดลอง แก้ไขใหม่'!$A$1:$CG$100</definedName>
    <definedName name="_xlnm.Print_Area" localSheetId="5">'งบทดลองระหว่างเดือน 30เม.ย.69'!$A$1:$BB$95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8">'งบทดลอง แก้ไขใหม่'!$4:$6</definedName>
    <definedName name="_xlnm.Print_Titles" localSheetId="5">'งบทดลองระหว่างเดือน 30เม.ย.69'!$4:$6</definedName>
    <definedName name="_xlnm.Print_Titles" localSheetId="3">'งบทดลองส่งรายเดือนปี59-60'!$4:$6</definedName>
  </definedNames>
  <calcPr calcId="152511"/>
</workbook>
</file>

<file path=xl/calcChain.xml><?xml version="1.0" encoding="utf-8"?>
<calcChain xmlns="http://schemas.openxmlformats.org/spreadsheetml/2006/main">
  <c r="F63" i="37" l="1"/>
  <c r="F60" i="37"/>
  <c r="D49" i="37" l="1"/>
  <c r="L41" i="37" l="1"/>
  <c r="AY93" i="37" l="1"/>
  <c r="BA92" i="37"/>
  <c r="AX93" i="37" l="1"/>
  <c r="AU93" i="37" l="1"/>
  <c r="AW92" i="37"/>
  <c r="AT93" i="37"/>
  <c r="BA12" i="37"/>
  <c r="BA10" i="37"/>
  <c r="AS92" i="37" l="1"/>
  <c r="AQ93" i="37"/>
  <c r="AP93" i="37" l="1"/>
  <c r="AM93" i="37" l="1"/>
  <c r="AO92" i="37"/>
  <c r="AO91" i="37"/>
  <c r="AS91" i="37" s="1"/>
  <c r="AW91" i="37" s="1"/>
  <c r="BA91" i="37" s="1"/>
  <c r="AL93" i="37"/>
  <c r="AI93" i="37" l="1"/>
  <c r="AH93" i="37"/>
  <c r="AG9" i="37" l="1"/>
  <c r="AG10" i="37"/>
  <c r="AK10" i="37" s="1"/>
  <c r="AO10" i="37" s="1"/>
  <c r="AS10" i="37" s="1"/>
  <c r="AG12" i="37"/>
  <c r="AK12" i="37" s="1"/>
  <c r="AO12" i="37" s="1"/>
  <c r="AS12" i="37" s="1"/>
  <c r="AG14" i="37"/>
  <c r="AG26" i="37"/>
  <c r="AG28" i="37"/>
  <c r="AK28" i="37" s="1"/>
  <c r="AO28" i="37" s="1"/>
  <c r="AS28" i="37" s="1"/>
  <c r="AW28" i="37" s="1"/>
  <c r="BA28" i="37" s="1"/>
  <c r="AG32" i="37"/>
  <c r="AG34" i="37"/>
  <c r="AK34" i="37" s="1"/>
  <c r="AO34" i="37" s="1"/>
  <c r="AS34" i="37" s="1"/>
  <c r="AW34" i="37" s="1"/>
  <c r="BA34" i="37" s="1"/>
  <c r="AG61" i="37"/>
  <c r="AK61" i="37" s="1"/>
  <c r="AO61" i="37" s="1"/>
  <c r="AS61" i="37" s="1"/>
  <c r="AG65" i="37"/>
  <c r="AK65" i="37" s="1"/>
  <c r="AO65" i="37" s="1"/>
  <c r="AS65" i="37" s="1"/>
  <c r="AW65" i="37" s="1"/>
  <c r="BA65" i="37" s="1"/>
  <c r="AG71" i="37"/>
  <c r="AK71" i="37" s="1"/>
  <c r="AO71" i="37" s="1"/>
  <c r="AS71" i="37" s="1"/>
  <c r="AW71" i="37" s="1"/>
  <c r="BA71" i="37" s="1"/>
  <c r="AG73" i="37"/>
  <c r="AK73" i="37" s="1"/>
  <c r="AO73" i="37" s="1"/>
  <c r="AS73" i="37" s="1"/>
  <c r="AG74" i="37"/>
  <c r="AK74" i="37" s="1"/>
  <c r="AO74" i="37" s="1"/>
  <c r="AS74" i="37" s="1"/>
  <c r="AW74" i="37" s="1"/>
  <c r="BA74" i="37" s="1"/>
  <c r="AG75" i="37"/>
  <c r="AG77" i="37"/>
  <c r="AG78" i="37"/>
  <c r="AK78" i="37" s="1"/>
  <c r="AO78" i="37" s="1"/>
  <c r="AS78" i="37" s="1"/>
  <c r="AW78" i="37" s="1"/>
  <c r="BA78" i="37" s="1"/>
  <c r="AG80" i="37"/>
  <c r="AK80" i="37" s="1"/>
  <c r="AO80" i="37" s="1"/>
  <c r="AS80" i="37" s="1"/>
  <c r="AW80" i="37" s="1"/>
  <c r="BA80" i="37" s="1"/>
  <c r="AG81" i="37"/>
  <c r="AK81" i="37" s="1"/>
  <c r="AO81" i="37" s="1"/>
  <c r="AS81" i="37" s="1"/>
  <c r="AW81" i="37" s="1"/>
  <c r="BA81" i="37" s="1"/>
  <c r="AG82" i="37"/>
  <c r="AK82" i="37" s="1"/>
  <c r="AO82" i="37" s="1"/>
  <c r="AS82" i="37" s="1"/>
  <c r="AW82" i="37" s="1"/>
  <c r="BA82" i="37" s="1"/>
  <c r="AG91" i="37"/>
  <c r="AK91" i="37" s="1"/>
  <c r="AG92" i="37"/>
  <c r="AK92" i="37" s="1"/>
  <c r="AF20" i="37"/>
  <c r="AJ20" i="37" s="1"/>
  <c r="AN20" i="37" s="1"/>
  <c r="AR20" i="37" s="1"/>
  <c r="AV20" i="37" s="1"/>
  <c r="AZ20" i="37" s="1"/>
  <c r="AF37" i="37"/>
  <c r="AF41" i="37"/>
  <c r="AJ41" i="37" s="1"/>
  <c r="AN41" i="37" s="1"/>
  <c r="AR41" i="37" s="1"/>
  <c r="AV41" i="37" s="1"/>
  <c r="AZ41" i="37" s="1"/>
  <c r="AF44" i="37"/>
  <c r="AJ44" i="37" s="1"/>
  <c r="AF53" i="37"/>
  <c r="AJ53" i="37" s="1"/>
  <c r="AN53" i="37" s="1"/>
  <c r="AR53" i="37" s="1"/>
  <c r="AF55" i="37"/>
  <c r="AJ55" i="37" s="1"/>
  <c r="AN55" i="37" s="1"/>
  <c r="AR55" i="37" s="1"/>
  <c r="AF85" i="37"/>
  <c r="AJ85" i="37" s="1"/>
  <c r="AN85" i="37" s="1"/>
  <c r="AR85" i="37" s="1"/>
  <c r="AV85" i="37" s="1"/>
  <c r="AZ85" i="37" s="1"/>
  <c r="AF13" i="37"/>
  <c r="AE93" i="37"/>
  <c r="AD93" i="37"/>
  <c r="AG79" i="37" l="1"/>
  <c r="AA93" i="37"/>
  <c r="Z93" i="37" l="1"/>
  <c r="W93" i="37" l="1"/>
  <c r="V93" i="37"/>
  <c r="H8" i="37"/>
  <c r="L8" i="37" s="1"/>
  <c r="R93" i="37"/>
  <c r="S93" i="37"/>
  <c r="H67" i="37"/>
  <c r="H68" i="37"/>
  <c r="H69" i="37"/>
  <c r="H70" i="37"/>
  <c r="H71" i="37"/>
  <c r="H72" i="37"/>
  <c r="H73" i="37"/>
  <c r="H74" i="37"/>
  <c r="H75" i="37"/>
  <c r="H76" i="37"/>
  <c r="H77" i="37"/>
  <c r="H78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43" i="37"/>
  <c r="H44" i="37"/>
  <c r="H45" i="37"/>
  <c r="H46" i="37"/>
  <c r="H47" i="37"/>
  <c r="H48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I21" i="37"/>
  <c r="I22" i="37"/>
  <c r="I23" i="37"/>
  <c r="I24" i="37"/>
  <c r="I25" i="37"/>
  <c r="I26" i="37"/>
  <c r="I27" i="37"/>
  <c r="I28" i="37"/>
  <c r="I29" i="37"/>
  <c r="I31" i="37"/>
  <c r="I33" i="37"/>
  <c r="I34" i="37"/>
  <c r="I35" i="37"/>
  <c r="I36" i="37"/>
  <c r="I37" i="37"/>
  <c r="I38" i="37"/>
  <c r="I39" i="37"/>
  <c r="M39" i="37" s="1"/>
  <c r="I40" i="37"/>
  <c r="M40" i="37" s="1"/>
  <c r="I41" i="37"/>
  <c r="I42" i="37"/>
  <c r="I43" i="37"/>
  <c r="I44" i="37"/>
  <c r="I45" i="37"/>
  <c r="I46" i="37"/>
  <c r="I47" i="37"/>
  <c r="I48" i="37"/>
  <c r="I49" i="37"/>
  <c r="I50" i="37"/>
  <c r="I51" i="37"/>
  <c r="I52" i="37"/>
  <c r="I53" i="37"/>
  <c r="I54" i="37"/>
  <c r="I55" i="37"/>
  <c r="I56" i="37"/>
  <c r="I57" i="37"/>
  <c r="I58" i="37"/>
  <c r="I61" i="37"/>
  <c r="I62" i="37"/>
  <c r="I64" i="37"/>
  <c r="I65" i="37"/>
  <c r="I66" i="37"/>
  <c r="I69" i="37"/>
  <c r="I70" i="37"/>
  <c r="I71" i="37"/>
  <c r="I74" i="37"/>
  <c r="I76" i="37"/>
  <c r="I77" i="37"/>
  <c r="I78" i="37"/>
  <c r="I80" i="37"/>
  <c r="I81" i="37"/>
  <c r="I82" i="37"/>
  <c r="I83" i="37"/>
  <c r="I84" i="37"/>
  <c r="I85" i="37"/>
  <c r="I86" i="37"/>
  <c r="I87" i="37"/>
  <c r="I88" i="37"/>
  <c r="I89" i="37"/>
  <c r="I90" i="37"/>
  <c r="I91" i="37"/>
  <c r="I92" i="37"/>
  <c r="H20" i="37"/>
  <c r="H21" i="37"/>
  <c r="H22" i="37"/>
  <c r="H23" i="37"/>
  <c r="H24" i="37"/>
  <c r="H25" i="37"/>
  <c r="H26" i="37"/>
  <c r="H27" i="37"/>
  <c r="H28" i="37"/>
  <c r="H29" i="37"/>
  <c r="H31" i="37"/>
  <c r="H33" i="37"/>
  <c r="H34" i="37"/>
  <c r="H35" i="37"/>
  <c r="H36" i="37"/>
  <c r="H38" i="37"/>
  <c r="H39" i="37"/>
  <c r="H40" i="37"/>
  <c r="H41" i="37"/>
  <c r="H42" i="37"/>
  <c r="H92" i="37"/>
  <c r="I15" i="37"/>
  <c r="I16" i="37"/>
  <c r="I17" i="37"/>
  <c r="I18" i="37"/>
  <c r="I19" i="37"/>
  <c r="I20" i="37"/>
  <c r="M20" i="37" s="1"/>
  <c r="H13" i="37"/>
  <c r="H14" i="37"/>
  <c r="H15" i="37"/>
  <c r="H16" i="37"/>
  <c r="H17" i="37"/>
  <c r="H18" i="37"/>
  <c r="H19" i="37"/>
  <c r="I13" i="37"/>
  <c r="H9" i="37"/>
  <c r="H10" i="37"/>
  <c r="H11" i="37"/>
  <c r="BC12" i="37" s="1"/>
  <c r="H12" i="37"/>
  <c r="Q20" i="37" l="1"/>
  <c r="U20" i="37" s="1"/>
  <c r="Y20" i="37" s="1"/>
  <c r="AC20" i="37" s="1"/>
  <c r="AG20" i="37" s="1"/>
  <c r="AK20" i="37" s="1"/>
  <c r="AO20" i="37" s="1"/>
  <c r="AS20" i="37" s="1"/>
  <c r="AW20" i="37" s="1"/>
  <c r="BA20" i="37" s="1"/>
  <c r="P8" i="37"/>
  <c r="H49" i="37"/>
  <c r="T8" i="37"/>
  <c r="X8" i="37" s="1"/>
  <c r="AB8" i="37" s="1"/>
  <c r="AF8" i="37" s="1"/>
  <c r="AJ8" i="37" s="1"/>
  <c r="AN8" i="37" s="1"/>
  <c r="AR8" i="37" s="1"/>
  <c r="AV8" i="37" s="1"/>
  <c r="AZ8" i="37" s="1"/>
  <c r="O93" i="37" l="1"/>
  <c r="N93" i="37"/>
  <c r="K93" i="37"/>
  <c r="H32" i="37" l="1"/>
  <c r="H30" i="37"/>
  <c r="H79" i="37"/>
  <c r="G93" i="37"/>
  <c r="J93" i="37"/>
  <c r="F93" i="37"/>
  <c r="L26" i="38"/>
  <c r="J24" i="38"/>
  <c r="H24" i="38"/>
  <c r="M13" i="37" l="1"/>
  <c r="Q13" i="37" l="1"/>
  <c r="U13" i="37" s="1"/>
  <c r="Y13" i="37" s="1"/>
  <c r="AC13" i="37" s="1"/>
  <c r="AG13" i="37" s="1"/>
  <c r="AK13" i="37" s="1"/>
  <c r="AO13" i="37" s="1"/>
  <c r="AS13" i="37" s="1"/>
  <c r="AW13" i="37" s="1"/>
  <c r="BA13" i="37" s="1"/>
  <c r="L81" i="37"/>
  <c r="P81" i="37" l="1"/>
  <c r="T81" i="37" s="1"/>
  <c r="X81" i="37" s="1"/>
  <c r="AB81" i="37" s="1"/>
  <c r="AF81" i="37" s="1"/>
  <c r="AJ81" i="37" s="1"/>
  <c r="AN81" i="37" s="1"/>
  <c r="AR81" i="37" s="1"/>
  <c r="AV81" i="37" s="1"/>
  <c r="AZ81" i="37" s="1"/>
  <c r="M55" i="37"/>
  <c r="Q55" i="37" l="1"/>
  <c r="U55" i="37" s="1"/>
  <c r="Y55" i="37" s="1"/>
  <c r="AC55" i="37" s="1"/>
  <c r="AG55" i="37" s="1"/>
  <c r="AK55" i="37" s="1"/>
  <c r="AO55" i="37" s="1"/>
  <c r="AS55" i="37" s="1"/>
  <c r="AW55" i="37" s="1"/>
  <c r="BA55" i="37" s="1"/>
  <c r="M53" i="37"/>
  <c r="L11" i="37"/>
  <c r="L18" i="37"/>
  <c r="M21" i="37"/>
  <c r="M22" i="37"/>
  <c r="M23" i="37"/>
  <c r="L26" i="37"/>
  <c r="L27" i="37"/>
  <c r="L28" i="37"/>
  <c r="L31" i="37"/>
  <c r="L33" i="37"/>
  <c r="L34" i="37"/>
  <c r="M35" i="37"/>
  <c r="M42" i="37"/>
  <c r="L43" i="37"/>
  <c r="M46" i="37"/>
  <c r="M48" i="37"/>
  <c r="M51" i="37"/>
  <c r="M54" i="37"/>
  <c r="M56" i="37"/>
  <c r="M58" i="37"/>
  <c r="L60" i="37"/>
  <c r="L62" i="37"/>
  <c r="M64" i="37"/>
  <c r="L67" i="37"/>
  <c r="L69" i="37"/>
  <c r="L71" i="37"/>
  <c r="L73" i="37"/>
  <c r="L75" i="37"/>
  <c r="L77" i="37"/>
  <c r="L80" i="37"/>
  <c r="L83" i="37"/>
  <c r="M85" i="37"/>
  <c r="M87" i="37"/>
  <c r="L15" i="37"/>
  <c r="L24" i="37"/>
  <c r="L36" i="37"/>
  <c r="M83" i="37"/>
  <c r="M89" i="37"/>
  <c r="L90" i="37"/>
  <c r="L42" i="37"/>
  <c r="L48" i="37"/>
  <c r="L57" i="37"/>
  <c r="M86" i="37"/>
  <c r="L46" i="37"/>
  <c r="M62" i="37"/>
  <c r="M66" i="37"/>
  <c r="M76" i="37"/>
  <c r="L10" i="37"/>
  <c r="L12" i="37"/>
  <c r="L14" i="37"/>
  <c r="M17" i="37"/>
  <c r="L21" i="37"/>
  <c r="L22" i="37"/>
  <c r="L23" i="37"/>
  <c r="M24" i="37"/>
  <c r="M27" i="37"/>
  <c r="M29" i="37"/>
  <c r="M31" i="37"/>
  <c r="M33" i="37"/>
  <c r="L35" i="37"/>
  <c r="M36" i="37"/>
  <c r="M38" i="37"/>
  <c r="M41" i="37"/>
  <c r="M45" i="37"/>
  <c r="M47" i="37"/>
  <c r="L51" i="37"/>
  <c r="L54" i="37"/>
  <c r="M57" i="37"/>
  <c r="L59" i="37"/>
  <c r="L61" i="37"/>
  <c r="L63" i="37"/>
  <c r="L66" i="37"/>
  <c r="L68" i="37"/>
  <c r="L70" i="37"/>
  <c r="L72" i="37"/>
  <c r="L74" i="37"/>
  <c r="L76" i="37"/>
  <c r="L79" i="37"/>
  <c r="L82" i="37"/>
  <c r="L84" i="37"/>
  <c r="L86" i="37"/>
  <c r="L91" i="37"/>
  <c r="L17" i="37"/>
  <c r="L29" i="37"/>
  <c r="L38" i="37"/>
  <c r="L58" i="37"/>
  <c r="L87" i="37"/>
  <c r="M90" i="37"/>
  <c r="L78" i="37"/>
  <c r="L45" i="37"/>
  <c r="L56" i="37"/>
  <c r="L65" i="37"/>
  <c r="L89" i="37"/>
  <c r="L47" i="37"/>
  <c r="M84" i="37"/>
  <c r="L64" i="37"/>
  <c r="M70" i="37"/>
  <c r="M69" i="37"/>
  <c r="D93" i="37"/>
  <c r="Q70" i="37" l="1"/>
  <c r="U70" i="37" s="1"/>
  <c r="Y70" i="37" s="1"/>
  <c r="Q84" i="37"/>
  <c r="U84" i="37" s="1"/>
  <c r="Y84" i="37" s="1"/>
  <c r="AC84" i="37" s="1"/>
  <c r="AG84" i="37" s="1"/>
  <c r="AK84" i="37" s="1"/>
  <c r="AO84" i="37" s="1"/>
  <c r="AS84" i="37" s="1"/>
  <c r="AW84" i="37" s="1"/>
  <c r="BA84" i="37" s="1"/>
  <c r="P89" i="37"/>
  <c r="T89" i="37" s="1"/>
  <c r="X89" i="37" s="1"/>
  <c r="AB89" i="37" s="1"/>
  <c r="AF89" i="37" s="1"/>
  <c r="AJ89" i="37" s="1"/>
  <c r="AN89" i="37" s="1"/>
  <c r="AR89" i="37" s="1"/>
  <c r="AV89" i="37" s="1"/>
  <c r="AZ89" i="37" s="1"/>
  <c r="P56" i="37"/>
  <c r="T56" i="37" s="1"/>
  <c r="X56" i="37" s="1"/>
  <c r="AB56" i="37" s="1"/>
  <c r="AF56" i="37" s="1"/>
  <c r="AJ56" i="37" s="1"/>
  <c r="AN56" i="37" s="1"/>
  <c r="AR56" i="37" s="1"/>
  <c r="AV56" i="37" s="1"/>
  <c r="AZ56" i="37" s="1"/>
  <c r="P78" i="37"/>
  <c r="T78" i="37" s="1"/>
  <c r="X78" i="37" s="1"/>
  <c r="AB78" i="37" s="1"/>
  <c r="AF78" i="37" s="1"/>
  <c r="AJ78" i="37" s="1"/>
  <c r="AN78" i="37" s="1"/>
  <c r="AR78" i="37" s="1"/>
  <c r="AV78" i="37" s="1"/>
  <c r="AZ78" i="37" s="1"/>
  <c r="P87" i="37"/>
  <c r="T87" i="37" s="1"/>
  <c r="X87" i="37" s="1"/>
  <c r="AB87" i="37" s="1"/>
  <c r="AF87" i="37" s="1"/>
  <c r="AJ87" i="37" s="1"/>
  <c r="AN87" i="37" s="1"/>
  <c r="AR87" i="37" s="1"/>
  <c r="AV87" i="37" s="1"/>
  <c r="AZ87" i="37" s="1"/>
  <c r="P38" i="37"/>
  <c r="T38" i="37" s="1"/>
  <c r="X38" i="37" s="1"/>
  <c r="AB38" i="37" s="1"/>
  <c r="AF38" i="37" s="1"/>
  <c r="AJ38" i="37" s="1"/>
  <c r="AN38" i="37" s="1"/>
  <c r="AR38" i="37" s="1"/>
  <c r="AV38" i="37" s="1"/>
  <c r="AZ38" i="37" s="1"/>
  <c r="P17" i="37"/>
  <c r="T17" i="37" s="1"/>
  <c r="X17" i="37" s="1"/>
  <c r="AB17" i="37" s="1"/>
  <c r="AF17" i="37" s="1"/>
  <c r="AJ17" i="37" s="1"/>
  <c r="AN17" i="37" s="1"/>
  <c r="AR17" i="37" s="1"/>
  <c r="AV17" i="37" s="1"/>
  <c r="AZ17" i="37" s="1"/>
  <c r="P86" i="37"/>
  <c r="T86" i="37" s="1"/>
  <c r="X86" i="37" s="1"/>
  <c r="AB86" i="37" s="1"/>
  <c r="AF86" i="37" s="1"/>
  <c r="AJ86" i="37" s="1"/>
  <c r="AN86" i="37" s="1"/>
  <c r="AR86" i="37" s="1"/>
  <c r="AV86" i="37" s="1"/>
  <c r="AZ86" i="37" s="1"/>
  <c r="P82" i="37"/>
  <c r="T82" i="37" s="1"/>
  <c r="X82" i="37" s="1"/>
  <c r="AB82" i="37" s="1"/>
  <c r="AF82" i="37" s="1"/>
  <c r="AJ82" i="37" s="1"/>
  <c r="AN82" i="37" s="1"/>
  <c r="AR82" i="37" s="1"/>
  <c r="AV82" i="37" s="1"/>
  <c r="AZ82" i="37" s="1"/>
  <c r="P76" i="37"/>
  <c r="T76" i="37" s="1"/>
  <c r="X76" i="37" s="1"/>
  <c r="AB76" i="37" s="1"/>
  <c r="AF76" i="37" s="1"/>
  <c r="AJ76" i="37" s="1"/>
  <c r="AN76" i="37" s="1"/>
  <c r="AR76" i="37" s="1"/>
  <c r="AV76" i="37" s="1"/>
  <c r="AZ76" i="37" s="1"/>
  <c r="P72" i="37"/>
  <c r="T72" i="37" s="1"/>
  <c r="X72" i="37" s="1"/>
  <c r="AB72" i="37" s="1"/>
  <c r="AF72" i="37" s="1"/>
  <c r="AJ72" i="37" s="1"/>
  <c r="AN72" i="37" s="1"/>
  <c r="AR72" i="37" s="1"/>
  <c r="AV72" i="37" s="1"/>
  <c r="AZ72" i="37" s="1"/>
  <c r="P68" i="37"/>
  <c r="T68" i="37" s="1"/>
  <c r="X68" i="37" s="1"/>
  <c r="AB68" i="37" s="1"/>
  <c r="AF68" i="37" s="1"/>
  <c r="AJ68" i="37" s="1"/>
  <c r="AN68" i="37" s="1"/>
  <c r="AR68" i="37" s="1"/>
  <c r="AV68" i="37" s="1"/>
  <c r="AZ68" i="37" s="1"/>
  <c r="P63" i="37"/>
  <c r="T63" i="37" s="1"/>
  <c r="X63" i="37" s="1"/>
  <c r="AB63" i="37" s="1"/>
  <c r="AF63" i="37" s="1"/>
  <c r="AJ63" i="37" s="1"/>
  <c r="AN63" i="37" s="1"/>
  <c r="AR63" i="37" s="1"/>
  <c r="AV63" i="37" s="1"/>
  <c r="AZ63" i="37" s="1"/>
  <c r="P59" i="37"/>
  <c r="T59" i="37" s="1"/>
  <c r="X59" i="37" s="1"/>
  <c r="AB59" i="37" s="1"/>
  <c r="AF59" i="37" s="1"/>
  <c r="AJ59" i="37" s="1"/>
  <c r="AN59" i="37" s="1"/>
  <c r="AR59" i="37" s="1"/>
  <c r="AV59" i="37" s="1"/>
  <c r="AZ59" i="37" s="1"/>
  <c r="P54" i="37"/>
  <c r="T54" i="37" s="1"/>
  <c r="X54" i="37" s="1"/>
  <c r="AB54" i="37" s="1"/>
  <c r="AF54" i="37" s="1"/>
  <c r="AJ54" i="37" s="1"/>
  <c r="AN54" i="37" s="1"/>
  <c r="AR54" i="37" s="1"/>
  <c r="AV54" i="37" s="1"/>
  <c r="AZ54" i="37" s="1"/>
  <c r="Q47" i="37"/>
  <c r="U47" i="37" s="1"/>
  <c r="Y47" i="37" s="1"/>
  <c r="AC47" i="37" s="1"/>
  <c r="AG47" i="37" s="1"/>
  <c r="AK47" i="37" s="1"/>
  <c r="AO47" i="37" s="1"/>
  <c r="AS47" i="37" s="1"/>
  <c r="AW47" i="37" s="1"/>
  <c r="BA47" i="37" s="1"/>
  <c r="Q41" i="37"/>
  <c r="U41" i="37" s="1"/>
  <c r="Y41" i="37" s="1"/>
  <c r="AC41" i="37" s="1"/>
  <c r="AG41" i="37" s="1"/>
  <c r="AK41" i="37" s="1"/>
  <c r="AO41" i="37" s="1"/>
  <c r="AS41" i="37" s="1"/>
  <c r="AW41" i="37" s="1"/>
  <c r="BA41" i="37" s="1"/>
  <c r="Q39" i="37"/>
  <c r="U39" i="37" s="1"/>
  <c r="Y39" i="37" s="1"/>
  <c r="AC39" i="37" s="1"/>
  <c r="AG39" i="37" s="1"/>
  <c r="AK39" i="37" s="1"/>
  <c r="AO39" i="37" s="1"/>
  <c r="Q36" i="37"/>
  <c r="U36" i="37" s="1"/>
  <c r="Y36" i="37" s="1"/>
  <c r="AC36" i="37" s="1"/>
  <c r="AG36" i="37" s="1"/>
  <c r="AK36" i="37" s="1"/>
  <c r="AO36" i="37" s="1"/>
  <c r="AS36" i="37" s="1"/>
  <c r="AW36" i="37" s="1"/>
  <c r="BA36" i="37" s="1"/>
  <c r="Q33" i="37"/>
  <c r="U33" i="37" s="1"/>
  <c r="Y33" i="37" s="1"/>
  <c r="AC33" i="37" s="1"/>
  <c r="AG33" i="37" s="1"/>
  <c r="AK33" i="37" s="1"/>
  <c r="AO33" i="37" s="1"/>
  <c r="AS33" i="37" s="1"/>
  <c r="AW33" i="37" s="1"/>
  <c r="BA33" i="37" s="1"/>
  <c r="Q29" i="37"/>
  <c r="U29" i="37" s="1"/>
  <c r="Y29" i="37" s="1"/>
  <c r="AC29" i="37" s="1"/>
  <c r="AG29" i="37" s="1"/>
  <c r="AK29" i="37" s="1"/>
  <c r="AO29" i="37" s="1"/>
  <c r="AS29" i="37" s="1"/>
  <c r="AW29" i="37" s="1"/>
  <c r="BA29" i="37" s="1"/>
  <c r="Q24" i="37"/>
  <c r="U24" i="37" s="1"/>
  <c r="Y24" i="37" s="1"/>
  <c r="AC24" i="37" s="1"/>
  <c r="AG24" i="37" s="1"/>
  <c r="AK24" i="37" s="1"/>
  <c r="AO24" i="37" s="1"/>
  <c r="AS24" i="37" s="1"/>
  <c r="AW24" i="37" s="1"/>
  <c r="BA24" i="37" s="1"/>
  <c r="P22" i="37"/>
  <c r="T22" i="37" s="1"/>
  <c r="X22" i="37" s="1"/>
  <c r="AB22" i="37" s="1"/>
  <c r="AF22" i="37" s="1"/>
  <c r="AJ22" i="37" s="1"/>
  <c r="AN22" i="37" s="1"/>
  <c r="AR22" i="37" s="1"/>
  <c r="AV22" i="37" s="1"/>
  <c r="AZ22" i="37" s="1"/>
  <c r="Q17" i="37"/>
  <c r="U17" i="37" s="1"/>
  <c r="Y17" i="37" s="1"/>
  <c r="AC17" i="37" s="1"/>
  <c r="AG17" i="37" s="1"/>
  <c r="AK17" i="37" s="1"/>
  <c r="AO17" i="37" s="1"/>
  <c r="AS17" i="37" s="1"/>
  <c r="AW17" i="37" s="1"/>
  <c r="BA17" i="37" s="1"/>
  <c r="P12" i="37"/>
  <c r="T12" i="37" s="1"/>
  <c r="X12" i="37" s="1"/>
  <c r="AB12" i="37" s="1"/>
  <c r="AF12" i="37" s="1"/>
  <c r="AJ12" i="37" s="1"/>
  <c r="AN12" i="37" s="1"/>
  <c r="AR12" i="37" s="1"/>
  <c r="AV12" i="37" s="1"/>
  <c r="AZ12" i="37" s="1"/>
  <c r="Q76" i="37"/>
  <c r="U76" i="37" s="1"/>
  <c r="Y76" i="37" s="1"/>
  <c r="AC76" i="37" s="1"/>
  <c r="AG76" i="37" s="1"/>
  <c r="AK76" i="37" s="1"/>
  <c r="AO76" i="37" s="1"/>
  <c r="AS76" i="37" s="1"/>
  <c r="AW76" i="37" s="1"/>
  <c r="BA76" i="37" s="1"/>
  <c r="Q62" i="37"/>
  <c r="U62" i="37" s="1"/>
  <c r="Y62" i="37" s="1"/>
  <c r="AC62" i="37" s="1"/>
  <c r="Q86" i="37"/>
  <c r="U86" i="37" s="1"/>
  <c r="Y86" i="37" s="1"/>
  <c r="AC86" i="37" s="1"/>
  <c r="AG86" i="37" s="1"/>
  <c r="AK86" i="37" s="1"/>
  <c r="AO86" i="37" s="1"/>
  <c r="AS86" i="37" s="1"/>
  <c r="AW86" i="37" s="1"/>
  <c r="BA86" i="37" s="1"/>
  <c r="P48" i="37"/>
  <c r="T48" i="37" s="1"/>
  <c r="X48" i="37" s="1"/>
  <c r="AB48" i="37" s="1"/>
  <c r="AF48" i="37" s="1"/>
  <c r="AJ48" i="37" s="1"/>
  <c r="AN48" i="37" s="1"/>
  <c r="AR48" i="37" s="1"/>
  <c r="AV48" i="37" s="1"/>
  <c r="AZ48" i="37" s="1"/>
  <c r="P90" i="37"/>
  <c r="T90" i="37" s="1"/>
  <c r="X90" i="37" s="1"/>
  <c r="AB90" i="37" s="1"/>
  <c r="AF90" i="37" s="1"/>
  <c r="AJ90" i="37" s="1"/>
  <c r="AN90" i="37" s="1"/>
  <c r="AR90" i="37" s="1"/>
  <c r="AV90" i="37" s="1"/>
  <c r="AZ90" i="37" s="1"/>
  <c r="Q83" i="37"/>
  <c r="U83" i="37" s="1"/>
  <c r="Y83" i="37" s="1"/>
  <c r="AC83" i="37" s="1"/>
  <c r="AG83" i="37" s="1"/>
  <c r="AK83" i="37" s="1"/>
  <c r="AO83" i="37" s="1"/>
  <c r="AS83" i="37" s="1"/>
  <c r="AW83" i="37" s="1"/>
  <c r="BA83" i="37" s="1"/>
  <c r="P24" i="37"/>
  <c r="T24" i="37" s="1"/>
  <c r="X24" i="37" s="1"/>
  <c r="AB24" i="37" s="1"/>
  <c r="AF24" i="37" s="1"/>
  <c r="AJ24" i="37" s="1"/>
  <c r="AN24" i="37" s="1"/>
  <c r="AR24" i="37" s="1"/>
  <c r="AV24" i="37" s="1"/>
  <c r="AZ24" i="37" s="1"/>
  <c r="Q87" i="37"/>
  <c r="U87" i="37" s="1"/>
  <c r="Y87" i="37" s="1"/>
  <c r="AC87" i="37" s="1"/>
  <c r="AG87" i="37" s="1"/>
  <c r="AK87" i="37" s="1"/>
  <c r="AO87" i="37" s="1"/>
  <c r="AS87" i="37" s="1"/>
  <c r="AW87" i="37" s="1"/>
  <c r="BA87" i="37" s="1"/>
  <c r="P83" i="37"/>
  <c r="T83" i="37" s="1"/>
  <c r="X83" i="37" s="1"/>
  <c r="AB83" i="37" s="1"/>
  <c r="AF83" i="37" s="1"/>
  <c r="AJ83" i="37" s="1"/>
  <c r="AN83" i="37" s="1"/>
  <c r="AR83" i="37" s="1"/>
  <c r="AV83" i="37" s="1"/>
  <c r="AZ83" i="37" s="1"/>
  <c r="P77" i="37"/>
  <c r="T77" i="37" s="1"/>
  <c r="X77" i="37" s="1"/>
  <c r="AB77" i="37" s="1"/>
  <c r="AF77" i="37" s="1"/>
  <c r="AJ77" i="37" s="1"/>
  <c r="AN77" i="37" s="1"/>
  <c r="AR77" i="37" s="1"/>
  <c r="AV77" i="37" s="1"/>
  <c r="AZ77" i="37" s="1"/>
  <c r="P73" i="37"/>
  <c r="T73" i="37" s="1"/>
  <c r="X73" i="37" s="1"/>
  <c r="AB73" i="37" s="1"/>
  <c r="AF73" i="37" s="1"/>
  <c r="AJ73" i="37" s="1"/>
  <c r="AN73" i="37" s="1"/>
  <c r="AR73" i="37" s="1"/>
  <c r="AV73" i="37" s="1"/>
  <c r="AZ73" i="37" s="1"/>
  <c r="P69" i="37"/>
  <c r="T69" i="37" s="1"/>
  <c r="X69" i="37" s="1"/>
  <c r="AB69" i="37" s="1"/>
  <c r="AF69" i="37" s="1"/>
  <c r="AJ69" i="37" s="1"/>
  <c r="AN69" i="37" s="1"/>
  <c r="AR69" i="37" s="1"/>
  <c r="AV69" i="37" s="1"/>
  <c r="AZ69" i="37" s="1"/>
  <c r="Q64" i="37"/>
  <c r="U64" i="37" s="1"/>
  <c r="Y64" i="37" s="1"/>
  <c r="AC64" i="37" s="1"/>
  <c r="AG64" i="37" s="1"/>
  <c r="AK64" i="37" s="1"/>
  <c r="AO64" i="37" s="1"/>
  <c r="AS64" i="37" s="1"/>
  <c r="AW64" i="37" s="1"/>
  <c r="BA64" i="37" s="1"/>
  <c r="P60" i="37"/>
  <c r="T60" i="37" s="1"/>
  <c r="X60" i="37" s="1"/>
  <c r="AB60" i="37" s="1"/>
  <c r="AF60" i="37" s="1"/>
  <c r="AJ60" i="37" s="1"/>
  <c r="AN60" i="37" s="1"/>
  <c r="AR60" i="37" s="1"/>
  <c r="AV60" i="37" s="1"/>
  <c r="AZ60" i="37" s="1"/>
  <c r="Q56" i="37"/>
  <c r="U56" i="37" s="1"/>
  <c r="Y56" i="37" s="1"/>
  <c r="AC56" i="37" s="1"/>
  <c r="AG56" i="37" s="1"/>
  <c r="AK56" i="37" s="1"/>
  <c r="AO56" i="37" s="1"/>
  <c r="AS56" i="37" s="1"/>
  <c r="AW56" i="37" s="1"/>
  <c r="BA56" i="37" s="1"/>
  <c r="Q51" i="37"/>
  <c r="U51" i="37" s="1"/>
  <c r="Y51" i="37" s="1"/>
  <c r="AC51" i="37" s="1"/>
  <c r="AG51" i="37" s="1"/>
  <c r="AK51" i="37" s="1"/>
  <c r="AO51" i="37" s="1"/>
  <c r="AS51" i="37" s="1"/>
  <c r="AW51" i="37" s="1"/>
  <c r="BA51" i="37" s="1"/>
  <c r="Q46" i="37"/>
  <c r="U46" i="37" s="1"/>
  <c r="Y46" i="37" s="1"/>
  <c r="AC46" i="37" s="1"/>
  <c r="AG46" i="37" s="1"/>
  <c r="AK46" i="37" s="1"/>
  <c r="AO46" i="37" s="1"/>
  <c r="AS46" i="37" s="1"/>
  <c r="AW46" i="37" s="1"/>
  <c r="BA46" i="37" s="1"/>
  <c r="Q42" i="37"/>
  <c r="U42" i="37" s="1"/>
  <c r="Y42" i="37" s="1"/>
  <c r="AC42" i="37" s="1"/>
  <c r="AG42" i="37" s="1"/>
  <c r="AK42" i="37" s="1"/>
  <c r="AO42" i="37" s="1"/>
  <c r="AS42" i="37" s="1"/>
  <c r="AW42" i="37" s="1"/>
  <c r="BA42" i="37" s="1"/>
  <c r="P39" i="37"/>
  <c r="T39" i="37" s="1"/>
  <c r="X39" i="37" s="1"/>
  <c r="AB39" i="37" s="1"/>
  <c r="AF39" i="37" s="1"/>
  <c r="AJ39" i="37" s="1"/>
  <c r="AN39" i="37" s="1"/>
  <c r="AR39" i="37" s="1"/>
  <c r="AV39" i="37" s="1"/>
  <c r="AZ39" i="37" s="1"/>
  <c r="P34" i="37"/>
  <c r="T34" i="37" s="1"/>
  <c r="X34" i="37" s="1"/>
  <c r="AB34" i="37" s="1"/>
  <c r="AF34" i="37" s="1"/>
  <c r="AJ34" i="37" s="1"/>
  <c r="AN34" i="37" s="1"/>
  <c r="AR34" i="37" s="1"/>
  <c r="AV34" i="37" s="1"/>
  <c r="AZ34" i="37" s="1"/>
  <c r="P31" i="37"/>
  <c r="T31" i="37" s="1"/>
  <c r="X31" i="37" s="1"/>
  <c r="AB31" i="37" s="1"/>
  <c r="AF31" i="37" s="1"/>
  <c r="AJ31" i="37" s="1"/>
  <c r="AN31" i="37" s="1"/>
  <c r="AR31" i="37" s="1"/>
  <c r="AV31" i="37" s="1"/>
  <c r="AZ31" i="37" s="1"/>
  <c r="P27" i="37"/>
  <c r="T27" i="37" s="1"/>
  <c r="X27" i="37" s="1"/>
  <c r="AB27" i="37" s="1"/>
  <c r="AF27" i="37" s="1"/>
  <c r="AJ27" i="37" s="1"/>
  <c r="AN27" i="37" s="1"/>
  <c r="AR27" i="37" s="1"/>
  <c r="AV27" i="37" s="1"/>
  <c r="AZ27" i="37" s="1"/>
  <c r="Q23" i="37"/>
  <c r="U23" i="37" s="1"/>
  <c r="Y23" i="37" s="1"/>
  <c r="AC23" i="37" s="1"/>
  <c r="AG23" i="37" s="1"/>
  <c r="AK23" i="37" s="1"/>
  <c r="AO23" i="37" s="1"/>
  <c r="AS23" i="37" s="1"/>
  <c r="AW23" i="37" s="1"/>
  <c r="BA23" i="37" s="1"/>
  <c r="Q21" i="37"/>
  <c r="U21" i="37" s="1"/>
  <c r="Y21" i="37" s="1"/>
  <c r="AC21" i="37" s="1"/>
  <c r="AG21" i="37" s="1"/>
  <c r="AK21" i="37" s="1"/>
  <c r="AO21" i="37" s="1"/>
  <c r="AS21" i="37" s="1"/>
  <c r="AW21" i="37" s="1"/>
  <c r="BA21" i="37" s="1"/>
  <c r="P11" i="37"/>
  <c r="T11" i="37" s="1"/>
  <c r="X11" i="37" s="1"/>
  <c r="AB11" i="37" s="1"/>
  <c r="AF11" i="37" s="1"/>
  <c r="AJ11" i="37" s="1"/>
  <c r="AN11" i="37" s="1"/>
  <c r="AR11" i="37" s="1"/>
  <c r="AV11" i="37" s="1"/>
  <c r="AZ11" i="37" s="1"/>
  <c r="Q69" i="37"/>
  <c r="U69" i="37" s="1"/>
  <c r="Y69" i="37" s="1"/>
  <c r="AC69" i="37" s="1"/>
  <c r="AG69" i="37" s="1"/>
  <c r="AK69" i="37" s="1"/>
  <c r="AO69" i="37" s="1"/>
  <c r="AS69" i="37" s="1"/>
  <c r="AW69" i="37" s="1"/>
  <c r="BA69" i="37" s="1"/>
  <c r="P64" i="37"/>
  <c r="T64" i="37" s="1"/>
  <c r="X64" i="37" s="1"/>
  <c r="AB64" i="37" s="1"/>
  <c r="AF64" i="37" s="1"/>
  <c r="AJ64" i="37" s="1"/>
  <c r="AN64" i="37" s="1"/>
  <c r="AR64" i="37" s="1"/>
  <c r="AV64" i="37" s="1"/>
  <c r="AZ64" i="37" s="1"/>
  <c r="P47" i="37"/>
  <c r="T47" i="37" s="1"/>
  <c r="X47" i="37" s="1"/>
  <c r="AB47" i="37" s="1"/>
  <c r="AF47" i="37" s="1"/>
  <c r="AJ47" i="37" s="1"/>
  <c r="AN47" i="37" s="1"/>
  <c r="AR47" i="37" s="1"/>
  <c r="AV47" i="37" s="1"/>
  <c r="AZ47" i="37" s="1"/>
  <c r="P65" i="37"/>
  <c r="T65" i="37" s="1"/>
  <c r="X65" i="37" s="1"/>
  <c r="AB65" i="37" s="1"/>
  <c r="AF65" i="37" s="1"/>
  <c r="AJ65" i="37" s="1"/>
  <c r="AN65" i="37" s="1"/>
  <c r="AR65" i="37" s="1"/>
  <c r="AV65" i="37" s="1"/>
  <c r="AZ65" i="37" s="1"/>
  <c r="P45" i="37"/>
  <c r="T45" i="37" s="1"/>
  <c r="X45" i="37" s="1"/>
  <c r="AB45" i="37" s="1"/>
  <c r="AF45" i="37" s="1"/>
  <c r="AJ45" i="37" s="1"/>
  <c r="AN45" i="37" s="1"/>
  <c r="AR45" i="37" s="1"/>
  <c r="AV45" i="37" s="1"/>
  <c r="AZ45" i="37" s="1"/>
  <c r="Q90" i="37"/>
  <c r="U90" i="37" s="1"/>
  <c r="Y90" i="37" s="1"/>
  <c r="AC90" i="37" s="1"/>
  <c r="AG90" i="37" s="1"/>
  <c r="AK90" i="37" s="1"/>
  <c r="AO90" i="37" s="1"/>
  <c r="AS90" i="37" s="1"/>
  <c r="AW90" i="37" s="1"/>
  <c r="BA90" i="37" s="1"/>
  <c r="P58" i="37"/>
  <c r="T58" i="37" s="1"/>
  <c r="X58" i="37" s="1"/>
  <c r="AB58" i="37" s="1"/>
  <c r="AF58" i="37" s="1"/>
  <c r="AJ58" i="37" s="1"/>
  <c r="AN58" i="37" s="1"/>
  <c r="AR58" i="37" s="1"/>
  <c r="AV58" i="37" s="1"/>
  <c r="AZ58" i="37" s="1"/>
  <c r="P29" i="37"/>
  <c r="T29" i="37" s="1"/>
  <c r="X29" i="37" s="1"/>
  <c r="AB29" i="37" s="1"/>
  <c r="AF29" i="37" s="1"/>
  <c r="AJ29" i="37" s="1"/>
  <c r="AN29" i="37" s="1"/>
  <c r="AR29" i="37" s="1"/>
  <c r="AV29" i="37" s="1"/>
  <c r="AZ29" i="37" s="1"/>
  <c r="P91" i="37"/>
  <c r="T91" i="37" s="1"/>
  <c r="X91" i="37" s="1"/>
  <c r="AB91" i="37" s="1"/>
  <c r="AF91" i="37" s="1"/>
  <c r="AJ91" i="37" s="1"/>
  <c r="AN91" i="37" s="1"/>
  <c r="AR91" i="37" s="1"/>
  <c r="AV91" i="37" s="1"/>
  <c r="AZ91" i="37" s="1"/>
  <c r="P84" i="37"/>
  <c r="T84" i="37" s="1"/>
  <c r="X84" i="37" s="1"/>
  <c r="AB84" i="37" s="1"/>
  <c r="AF84" i="37" s="1"/>
  <c r="AJ84" i="37" s="1"/>
  <c r="AN84" i="37" s="1"/>
  <c r="AR84" i="37" s="1"/>
  <c r="AV84" i="37" s="1"/>
  <c r="AZ84" i="37" s="1"/>
  <c r="P79" i="37"/>
  <c r="T79" i="37" s="1"/>
  <c r="X79" i="37" s="1"/>
  <c r="AB79" i="37" s="1"/>
  <c r="P74" i="37"/>
  <c r="T74" i="37" s="1"/>
  <c r="X74" i="37" s="1"/>
  <c r="AB74" i="37" s="1"/>
  <c r="AF74" i="37" s="1"/>
  <c r="AJ74" i="37" s="1"/>
  <c r="AN74" i="37" s="1"/>
  <c r="AR74" i="37" s="1"/>
  <c r="AV74" i="37" s="1"/>
  <c r="AZ74" i="37" s="1"/>
  <c r="P70" i="37"/>
  <c r="T70" i="37" s="1"/>
  <c r="X70" i="37" s="1"/>
  <c r="AB70" i="37" s="1"/>
  <c r="AF70" i="37" s="1"/>
  <c r="AJ70" i="37" s="1"/>
  <c r="AN70" i="37" s="1"/>
  <c r="AR70" i="37" s="1"/>
  <c r="AV70" i="37" s="1"/>
  <c r="AZ70" i="37" s="1"/>
  <c r="P66" i="37"/>
  <c r="T66" i="37" s="1"/>
  <c r="X66" i="37" s="1"/>
  <c r="AB66" i="37" s="1"/>
  <c r="AF66" i="37" s="1"/>
  <c r="AJ66" i="37" s="1"/>
  <c r="AN66" i="37" s="1"/>
  <c r="AR66" i="37" s="1"/>
  <c r="AV66" i="37" s="1"/>
  <c r="AZ66" i="37" s="1"/>
  <c r="P61" i="37"/>
  <c r="T61" i="37" s="1"/>
  <c r="X61" i="37" s="1"/>
  <c r="AB61" i="37" s="1"/>
  <c r="AF61" i="37" s="1"/>
  <c r="AJ61" i="37" s="1"/>
  <c r="AN61" i="37" s="1"/>
  <c r="AR61" i="37" s="1"/>
  <c r="AV61" i="37" s="1"/>
  <c r="AZ61" i="37" s="1"/>
  <c r="Q57" i="37"/>
  <c r="U57" i="37" s="1"/>
  <c r="Y57" i="37" s="1"/>
  <c r="AC57" i="37" s="1"/>
  <c r="AG57" i="37" s="1"/>
  <c r="AK57" i="37" s="1"/>
  <c r="AO57" i="37" s="1"/>
  <c r="AS57" i="37" s="1"/>
  <c r="AW57" i="37" s="1"/>
  <c r="BA57" i="37" s="1"/>
  <c r="P51" i="37"/>
  <c r="T51" i="37" s="1"/>
  <c r="X51" i="37" s="1"/>
  <c r="AB51" i="37" s="1"/>
  <c r="AF51" i="37" s="1"/>
  <c r="AJ51" i="37" s="1"/>
  <c r="AN51" i="37" s="1"/>
  <c r="AR51" i="37" s="1"/>
  <c r="AV51" i="37" s="1"/>
  <c r="AZ51" i="37" s="1"/>
  <c r="Q45" i="37"/>
  <c r="U45" i="37" s="1"/>
  <c r="Y45" i="37" s="1"/>
  <c r="AC45" i="37" s="1"/>
  <c r="AG45" i="37" s="1"/>
  <c r="AK45" i="37" s="1"/>
  <c r="AO45" i="37" s="1"/>
  <c r="AS45" i="37" s="1"/>
  <c r="AW45" i="37" s="1"/>
  <c r="BA45" i="37" s="1"/>
  <c r="Q40" i="37"/>
  <c r="U40" i="37" s="1"/>
  <c r="Y40" i="37" s="1"/>
  <c r="AC40" i="37" s="1"/>
  <c r="AG40" i="37" s="1"/>
  <c r="AK40" i="37" s="1"/>
  <c r="AO40" i="37" s="1"/>
  <c r="AS40" i="37" s="1"/>
  <c r="AW40" i="37" s="1"/>
  <c r="BA40" i="37" s="1"/>
  <c r="Q38" i="37"/>
  <c r="U38" i="37" s="1"/>
  <c r="Y38" i="37" s="1"/>
  <c r="AC38" i="37" s="1"/>
  <c r="AG38" i="37" s="1"/>
  <c r="AK38" i="37" s="1"/>
  <c r="AO38" i="37" s="1"/>
  <c r="AS38" i="37" s="1"/>
  <c r="AW38" i="37" s="1"/>
  <c r="BA38" i="37" s="1"/>
  <c r="P35" i="37"/>
  <c r="T35" i="37" s="1"/>
  <c r="X35" i="37" s="1"/>
  <c r="AB35" i="37" s="1"/>
  <c r="AF35" i="37" s="1"/>
  <c r="AJ35" i="37" s="1"/>
  <c r="AN35" i="37" s="1"/>
  <c r="AR35" i="37" s="1"/>
  <c r="AV35" i="37" s="1"/>
  <c r="AZ35" i="37" s="1"/>
  <c r="Q31" i="37"/>
  <c r="U31" i="37" s="1"/>
  <c r="Y31" i="37" s="1"/>
  <c r="AC31" i="37" s="1"/>
  <c r="AG31" i="37" s="1"/>
  <c r="AK31" i="37" s="1"/>
  <c r="AO31" i="37" s="1"/>
  <c r="AS31" i="37" s="1"/>
  <c r="AW31" i="37" s="1"/>
  <c r="BA31" i="37" s="1"/>
  <c r="Q27" i="37"/>
  <c r="U27" i="37" s="1"/>
  <c r="Y27" i="37" s="1"/>
  <c r="AC27" i="37" s="1"/>
  <c r="AG27" i="37" s="1"/>
  <c r="AK27" i="37" s="1"/>
  <c r="AO27" i="37" s="1"/>
  <c r="AS27" i="37" s="1"/>
  <c r="AW27" i="37" s="1"/>
  <c r="BA27" i="37" s="1"/>
  <c r="P23" i="37"/>
  <c r="T23" i="37" s="1"/>
  <c r="X23" i="37" s="1"/>
  <c r="AB23" i="37" s="1"/>
  <c r="AF23" i="37" s="1"/>
  <c r="AJ23" i="37" s="1"/>
  <c r="AN23" i="37" s="1"/>
  <c r="AR23" i="37" s="1"/>
  <c r="AV23" i="37" s="1"/>
  <c r="AZ23" i="37" s="1"/>
  <c r="P21" i="37"/>
  <c r="T21" i="37" s="1"/>
  <c r="X21" i="37" s="1"/>
  <c r="AB21" i="37" s="1"/>
  <c r="AF21" i="37" s="1"/>
  <c r="AJ21" i="37" s="1"/>
  <c r="AN21" i="37" s="1"/>
  <c r="AR21" i="37" s="1"/>
  <c r="AV21" i="37" s="1"/>
  <c r="AZ21" i="37" s="1"/>
  <c r="P14" i="37"/>
  <c r="T14" i="37" s="1"/>
  <c r="X14" i="37" s="1"/>
  <c r="AB14" i="37" s="1"/>
  <c r="AF14" i="37" s="1"/>
  <c r="AJ14" i="37" s="1"/>
  <c r="AN14" i="37" s="1"/>
  <c r="AR14" i="37" s="1"/>
  <c r="AV14" i="37" s="1"/>
  <c r="AZ14" i="37" s="1"/>
  <c r="P10" i="37"/>
  <c r="T10" i="37" s="1"/>
  <c r="X10" i="37" s="1"/>
  <c r="AB10" i="37" s="1"/>
  <c r="AF10" i="37" s="1"/>
  <c r="AJ10" i="37" s="1"/>
  <c r="AN10" i="37" s="1"/>
  <c r="AR10" i="37" s="1"/>
  <c r="AV10" i="37" s="1"/>
  <c r="AZ10" i="37" s="1"/>
  <c r="Q66" i="37"/>
  <c r="U66" i="37" s="1"/>
  <c r="Y66" i="37" s="1"/>
  <c r="AC66" i="37" s="1"/>
  <c r="AG66" i="37" s="1"/>
  <c r="AK66" i="37" s="1"/>
  <c r="AO66" i="37" s="1"/>
  <c r="AS66" i="37" s="1"/>
  <c r="AW66" i="37" s="1"/>
  <c r="BA66" i="37" s="1"/>
  <c r="P46" i="37"/>
  <c r="T46" i="37" s="1"/>
  <c r="X46" i="37" s="1"/>
  <c r="AB46" i="37" s="1"/>
  <c r="AF46" i="37" s="1"/>
  <c r="AJ46" i="37" s="1"/>
  <c r="AN46" i="37" s="1"/>
  <c r="AR46" i="37" s="1"/>
  <c r="AV46" i="37" s="1"/>
  <c r="AZ46" i="37" s="1"/>
  <c r="P57" i="37"/>
  <c r="T57" i="37" s="1"/>
  <c r="X57" i="37" s="1"/>
  <c r="AB57" i="37" s="1"/>
  <c r="AF57" i="37" s="1"/>
  <c r="AJ57" i="37" s="1"/>
  <c r="AN57" i="37" s="1"/>
  <c r="AR57" i="37" s="1"/>
  <c r="AV57" i="37" s="1"/>
  <c r="AZ57" i="37" s="1"/>
  <c r="P42" i="37"/>
  <c r="T42" i="37" s="1"/>
  <c r="X42" i="37" s="1"/>
  <c r="AB42" i="37" s="1"/>
  <c r="AF42" i="37" s="1"/>
  <c r="AJ42" i="37" s="1"/>
  <c r="AN42" i="37" s="1"/>
  <c r="AR42" i="37" s="1"/>
  <c r="AV42" i="37" s="1"/>
  <c r="AZ42" i="37" s="1"/>
  <c r="Q89" i="37"/>
  <c r="U89" i="37" s="1"/>
  <c r="Y89" i="37" s="1"/>
  <c r="AC89" i="37" s="1"/>
  <c r="AG89" i="37" s="1"/>
  <c r="AK89" i="37" s="1"/>
  <c r="AO89" i="37" s="1"/>
  <c r="AS89" i="37" s="1"/>
  <c r="AW89" i="37" s="1"/>
  <c r="BA89" i="37" s="1"/>
  <c r="P36" i="37"/>
  <c r="T36" i="37" s="1"/>
  <c r="X36" i="37" s="1"/>
  <c r="AB36" i="37" s="1"/>
  <c r="AF36" i="37" s="1"/>
  <c r="AJ36" i="37" s="1"/>
  <c r="AN36" i="37" s="1"/>
  <c r="AR36" i="37" s="1"/>
  <c r="AV36" i="37" s="1"/>
  <c r="AZ36" i="37" s="1"/>
  <c r="P15" i="37"/>
  <c r="T15" i="37" s="1"/>
  <c r="X15" i="37" s="1"/>
  <c r="AB15" i="37" s="1"/>
  <c r="AF15" i="37" s="1"/>
  <c r="AJ15" i="37" s="1"/>
  <c r="AN15" i="37" s="1"/>
  <c r="AR15" i="37" s="1"/>
  <c r="AV15" i="37" s="1"/>
  <c r="AZ15" i="37" s="1"/>
  <c r="Q85" i="37"/>
  <c r="U85" i="37" s="1"/>
  <c r="Y85" i="37" s="1"/>
  <c r="AC85" i="37" s="1"/>
  <c r="AG85" i="37" s="1"/>
  <c r="AK85" i="37" s="1"/>
  <c r="AO85" i="37" s="1"/>
  <c r="AS85" i="37" s="1"/>
  <c r="AW85" i="37" s="1"/>
  <c r="BA85" i="37" s="1"/>
  <c r="P80" i="37"/>
  <c r="T80" i="37" s="1"/>
  <c r="X80" i="37" s="1"/>
  <c r="AB80" i="37" s="1"/>
  <c r="AF80" i="37" s="1"/>
  <c r="AJ80" i="37" s="1"/>
  <c r="AN80" i="37" s="1"/>
  <c r="AR80" i="37" s="1"/>
  <c r="AV80" i="37" s="1"/>
  <c r="AZ80" i="37" s="1"/>
  <c r="P75" i="37"/>
  <c r="T75" i="37" s="1"/>
  <c r="X75" i="37" s="1"/>
  <c r="AB75" i="37" s="1"/>
  <c r="AF75" i="37" s="1"/>
  <c r="AJ75" i="37" s="1"/>
  <c r="AN75" i="37" s="1"/>
  <c r="P71" i="37"/>
  <c r="T71" i="37" s="1"/>
  <c r="X71" i="37" s="1"/>
  <c r="AB71" i="37" s="1"/>
  <c r="AF71" i="37" s="1"/>
  <c r="AJ71" i="37" s="1"/>
  <c r="AN71" i="37" s="1"/>
  <c r="AR71" i="37" s="1"/>
  <c r="AV71" i="37" s="1"/>
  <c r="AZ71" i="37" s="1"/>
  <c r="P67" i="37"/>
  <c r="T67" i="37" s="1"/>
  <c r="X67" i="37" s="1"/>
  <c r="AB67" i="37" s="1"/>
  <c r="AF67" i="37" s="1"/>
  <c r="AJ67" i="37" s="1"/>
  <c r="AN67" i="37" s="1"/>
  <c r="AR67" i="37" s="1"/>
  <c r="AV67" i="37" s="1"/>
  <c r="AZ67" i="37" s="1"/>
  <c r="P62" i="37"/>
  <c r="T62" i="37" s="1"/>
  <c r="X62" i="37" s="1"/>
  <c r="AB62" i="37" s="1"/>
  <c r="AF62" i="37" s="1"/>
  <c r="AJ62" i="37" s="1"/>
  <c r="AN62" i="37" s="1"/>
  <c r="AR62" i="37" s="1"/>
  <c r="AV62" i="37" s="1"/>
  <c r="AZ62" i="37" s="1"/>
  <c r="Q58" i="37"/>
  <c r="U58" i="37" s="1"/>
  <c r="Y58" i="37" s="1"/>
  <c r="AC58" i="37" s="1"/>
  <c r="AG58" i="37" s="1"/>
  <c r="AK58" i="37" s="1"/>
  <c r="AO58" i="37" s="1"/>
  <c r="AS58" i="37" s="1"/>
  <c r="AW58" i="37" s="1"/>
  <c r="BA58" i="37" s="1"/>
  <c r="Q54" i="37"/>
  <c r="U54" i="37" s="1"/>
  <c r="Y54" i="37" s="1"/>
  <c r="AC54" i="37" s="1"/>
  <c r="AG54" i="37" s="1"/>
  <c r="AK54" i="37" s="1"/>
  <c r="AO54" i="37" s="1"/>
  <c r="AS54" i="37" s="1"/>
  <c r="AW54" i="37" s="1"/>
  <c r="BA54" i="37" s="1"/>
  <c r="Q48" i="37"/>
  <c r="U48" i="37" s="1"/>
  <c r="Y48" i="37" s="1"/>
  <c r="AC48" i="37" s="1"/>
  <c r="AG48" i="37" s="1"/>
  <c r="AK48" i="37" s="1"/>
  <c r="AO48" i="37" s="1"/>
  <c r="AS48" i="37" s="1"/>
  <c r="AW48" i="37" s="1"/>
  <c r="BA48" i="37" s="1"/>
  <c r="P43" i="37"/>
  <c r="T43" i="37" s="1"/>
  <c r="X43" i="37" s="1"/>
  <c r="AB43" i="37" s="1"/>
  <c r="AF43" i="37" s="1"/>
  <c r="AJ43" i="37" s="1"/>
  <c r="AN43" i="37" s="1"/>
  <c r="AR43" i="37" s="1"/>
  <c r="AV43" i="37" s="1"/>
  <c r="AZ43" i="37" s="1"/>
  <c r="P40" i="37"/>
  <c r="T40" i="37" s="1"/>
  <c r="X40" i="37" s="1"/>
  <c r="AB40" i="37" s="1"/>
  <c r="AF40" i="37" s="1"/>
  <c r="AJ40" i="37" s="1"/>
  <c r="AN40" i="37" s="1"/>
  <c r="AR40" i="37" s="1"/>
  <c r="AV40" i="37" s="1"/>
  <c r="AZ40" i="37" s="1"/>
  <c r="Q35" i="37"/>
  <c r="U35" i="37" s="1"/>
  <c r="Y35" i="37" s="1"/>
  <c r="AC35" i="37" s="1"/>
  <c r="AG35" i="37" s="1"/>
  <c r="AK35" i="37" s="1"/>
  <c r="AO35" i="37" s="1"/>
  <c r="AS35" i="37" s="1"/>
  <c r="AW35" i="37" s="1"/>
  <c r="BA35" i="37" s="1"/>
  <c r="P33" i="37"/>
  <c r="T33" i="37" s="1"/>
  <c r="X33" i="37" s="1"/>
  <c r="AB33" i="37" s="1"/>
  <c r="AF33" i="37" s="1"/>
  <c r="AJ33" i="37" s="1"/>
  <c r="AN33" i="37" s="1"/>
  <c r="AR33" i="37" s="1"/>
  <c r="AV33" i="37" s="1"/>
  <c r="AZ33" i="37" s="1"/>
  <c r="P28" i="37"/>
  <c r="T28" i="37" s="1"/>
  <c r="X28" i="37" s="1"/>
  <c r="AB28" i="37" s="1"/>
  <c r="AF28" i="37" s="1"/>
  <c r="AJ28" i="37" s="1"/>
  <c r="AN28" i="37" s="1"/>
  <c r="AR28" i="37" s="1"/>
  <c r="AV28" i="37" s="1"/>
  <c r="AZ28" i="37" s="1"/>
  <c r="P26" i="37"/>
  <c r="T26" i="37" s="1"/>
  <c r="X26" i="37" s="1"/>
  <c r="AB26" i="37" s="1"/>
  <c r="AF26" i="37" s="1"/>
  <c r="AJ26" i="37" s="1"/>
  <c r="AN26" i="37" s="1"/>
  <c r="AR26" i="37" s="1"/>
  <c r="AV26" i="37" s="1"/>
  <c r="AZ26" i="37" s="1"/>
  <c r="Q22" i="37"/>
  <c r="U22" i="37" s="1"/>
  <c r="Y22" i="37" s="1"/>
  <c r="AC22" i="37" s="1"/>
  <c r="AG22" i="37" s="1"/>
  <c r="AK22" i="37" s="1"/>
  <c r="AO22" i="37" s="1"/>
  <c r="AS22" i="37" s="1"/>
  <c r="AW22" i="37" s="1"/>
  <c r="BA22" i="37" s="1"/>
  <c r="P18" i="37"/>
  <c r="T18" i="37" s="1"/>
  <c r="X18" i="37" s="1"/>
  <c r="AB18" i="37" s="1"/>
  <c r="AF18" i="37" s="1"/>
  <c r="AJ18" i="37" s="1"/>
  <c r="AN18" i="37" s="1"/>
  <c r="AR18" i="37" s="1"/>
  <c r="AV18" i="37" s="1"/>
  <c r="AZ18" i="37" s="1"/>
  <c r="Q53" i="37"/>
  <c r="U53" i="37" s="1"/>
  <c r="Y53" i="37" s="1"/>
  <c r="AC53" i="37" s="1"/>
  <c r="AG53" i="37" s="1"/>
  <c r="AK53" i="37" s="1"/>
  <c r="AO53" i="37" s="1"/>
  <c r="AS53" i="37" s="1"/>
  <c r="AW53" i="37" s="1"/>
  <c r="BA53" i="37" s="1"/>
  <c r="AF79" i="37"/>
  <c r="AJ79" i="37" s="1"/>
  <c r="AN79" i="37" s="1"/>
  <c r="AR79" i="37" s="1"/>
  <c r="AV79" i="37" s="1"/>
  <c r="AZ79" i="37" s="1"/>
  <c r="M43" i="37"/>
  <c r="L30" i="37"/>
  <c r="M44" i="37"/>
  <c r="L9" i="37"/>
  <c r="M49" i="37"/>
  <c r="M52" i="37"/>
  <c r="L32" i="37"/>
  <c r="L25" i="37"/>
  <c r="L49" i="37"/>
  <c r="M37" i="37"/>
  <c r="AS39" i="37" l="1"/>
  <c r="AR75" i="37"/>
  <c r="P49" i="37"/>
  <c r="T49" i="37" s="1"/>
  <c r="X49" i="37" s="1"/>
  <c r="AB49" i="37" s="1"/>
  <c r="AF49" i="37" s="1"/>
  <c r="AJ49" i="37" s="1"/>
  <c r="AN49" i="37" s="1"/>
  <c r="AR49" i="37" s="1"/>
  <c r="AV49" i="37" s="1"/>
  <c r="AZ49" i="37" s="1"/>
  <c r="P32" i="37"/>
  <c r="T32" i="37" s="1"/>
  <c r="X32" i="37" s="1"/>
  <c r="AB32" i="37" s="1"/>
  <c r="AF32" i="37" s="1"/>
  <c r="AJ32" i="37" s="1"/>
  <c r="AN32" i="37" s="1"/>
  <c r="AR32" i="37" s="1"/>
  <c r="AV32" i="37" s="1"/>
  <c r="AZ32" i="37" s="1"/>
  <c r="Q49" i="37"/>
  <c r="U49" i="37" s="1"/>
  <c r="Y49" i="37" s="1"/>
  <c r="AC49" i="37" s="1"/>
  <c r="AG49" i="37" s="1"/>
  <c r="AK49" i="37" s="1"/>
  <c r="AO49" i="37" s="1"/>
  <c r="AS49" i="37" s="1"/>
  <c r="AW49" i="37" s="1"/>
  <c r="BA49" i="37" s="1"/>
  <c r="Q44" i="37"/>
  <c r="U44" i="37" s="1"/>
  <c r="Y44" i="37" s="1"/>
  <c r="AC44" i="37" s="1"/>
  <c r="AG44" i="37" s="1"/>
  <c r="AK44" i="37" s="1"/>
  <c r="AO44" i="37" s="1"/>
  <c r="AS44" i="37" s="1"/>
  <c r="AW44" i="37" s="1"/>
  <c r="BA44" i="37" s="1"/>
  <c r="Q43" i="37"/>
  <c r="U43" i="37" s="1"/>
  <c r="Y43" i="37" s="1"/>
  <c r="AC43" i="37" s="1"/>
  <c r="AG43" i="37" s="1"/>
  <c r="AK43" i="37" s="1"/>
  <c r="AO43" i="37" s="1"/>
  <c r="AS43" i="37" s="1"/>
  <c r="AW43" i="37" s="1"/>
  <c r="BA43" i="37" s="1"/>
  <c r="Q37" i="37"/>
  <c r="U37" i="37" s="1"/>
  <c r="Y37" i="37" s="1"/>
  <c r="AC37" i="37" s="1"/>
  <c r="AG37" i="37" s="1"/>
  <c r="AK37" i="37" s="1"/>
  <c r="AO37" i="37" s="1"/>
  <c r="AS37" i="37" s="1"/>
  <c r="AW37" i="37" s="1"/>
  <c r="BA37" i="37" s="1"/>
  <c r="P25" i="37"/>
  <c r="T25" i="37" s="1"/>
  <c r="X25" i="37" s="1"/>
  <c r="AB25" i="37" s="1"/>
  <c r="AF25" i="37" s="1"/>
  <c r="AJ25" i="37" s="1"/>
  <c r="AN25" i="37" s="1"/>
  <c r="AR25" i="37" s="1"/>
  <c r="AV25" i="37" s="1"/>
  <c r="AZ25" i="37" s="1"/>
  <c r="Q52" i="37"/>
  <c r="U52" i="37" s="1"/>
  <c r="Y52" i="37" s="1"/>
  <c r="AC52" i="37" s="1"/>
  <c r="AG52" i="37" s="1"/>
  <c r="AK52" i="37" s="1"/>
  <c r="AO52" i="37" s="1"/>
  <c r="AS52" i="37" s="1"/>
  <c r="AW52" i="37" s="1"/>
  <c r="BA52" i="37" s="1"/>
  <c r="P30" i="37"/>
  <c r="T30" i="37" s="1"/>
  <c r="X30" i="37" s="1"/>
  <c r="AB30" i="37" s="1"/>
  <c r="AF30" i="37" s="1"/>
  <c r="AJ30" i="37" s="1"/>
  <c r="AN30" i="37" s="1"/>
  <c r="AR30" i="37" s="1"/>
  <c r="AV30" i="37" s="1"/>
  <c r="AZ30" i="37" s="1"/>
  <c r="P9" i="37"/>
  <c r="M16" i="37"/>
  <c r="M50" i="37"/>
  <c r="AW39" i="37" l="1"/>
  <c r="AV75" i="37"/>
  <c r="Q50" i="37"/>
  <c r="U50" i="37" s="1"/>
  <c r="Y50" i="37" s="1"/>
  <c r="AC50" i="37" s="1"/>
  <c r="AG50" i="37" s="1"/>
  <c r="AK50" i="37" s="1"/>
  <c r="AO50" i="37" s="1"/>
  <c r="AS50" i="37" s="1"/>
  <c r="AW50" i="37" s="1"/>
  <c r="BA50" i="37" s="1"/>
  <c r="T9" i="37"/>
  <c r="X9" i="37" s="1"/>
  <c r="AB9" i="37" s="1"/>
  <c r="Q16" i="37"/>
  <c r="U16" i="37" s="1"/>
  <c r="Y16" i="37" s="1"/>
  <c r="AC16" i="37" s="1"/>
  <c r="AG16" i="37" s="1"/>
  <c r="AK16" i="37" s="1"/>
  <c r="AO16" i="37" s="1"/>
  <c r="AS16" i="37" s="1"/>
  <c r="AW16" i="37" s="1"/>
  <c r="BA16" i="37" s="1"/>
  <c r="BA39" i="37" l="1"/>
  <c r="AZ75" i="37"/>
  <c r="AF9" i="37"/>
  <c r="AJ9" i="37" s="1"/>
  <c r="AN9" i="37" s="1"/>
  <c r="M15" i="37"/>
  <c r="AR9" i="37" l="1"/>
  <c r="Q15" i="37"/>
  <c r="U15" i="37" s="1"/>
  <c r="Y15" i="37" s="1"/>
  <c r="AC15" i="37" s="1"/>
  <c r="L92" i="37"/>
  <c r="E93" i="37"/>
  <c r="H29" i="36"/>
  <c r="H34" i="36"/>
  <c r="L34" i="36" s="1"/>
  <c r="H36" i="36"/>
  <c r="AV9" i="37" l="1"/>
  <c r="P92" i="37"/>
  <c r="T92" i="37" s="1"/>
  <c r="X92" i="37" s="1"/>
  <c r="AB92" i="37" s="1"/>
  <c r="AF92" i="37" s="1"/>
  <c r="AJ92" i="37" s="1"/>
  <c r="AN92" i="37" s="1"/>
  <c r="AR92" i="37" s="1"/>
  <c r="AV92" i="37" s="1"/>
  <c r="AZ92" i="37" s="1"/>
  <c r="AG15" i="37"/>
  <c r="AK15" i="37" s="1"/>
  <c r="AO15" i="37" s="1"/>
  <c r="L88" i="37"/>
  <c r="L19" i="37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AS15" i="37" l="1"/>
  <c r="AZ9" i="37"/>
  <c r="P19" i="37"/>
  <c r="T19" i="37" s="1"/>
  <c r="X19" i="37" s="1"/>
  <c r="AB19" i="37" s="1"/>
  <c r="AF19" i="37" s="1"/>
  <c r="AJ19" i="37" s="1"/>
  <c r="AN19" i="37" s="1"/>
  <c r="AR19" i="37" s="1"/>
  <c r="AV19" i="37" s="1"/>
  <c r="AZ19" i="37" s="1"/>
  <c r="M88" i="37"/>
  <c r="P88" i="37"/>
  <c r="T88" i="37" s="1"/>
  <c r="X88" i="37" s="1"/>
  <c r="AB88" i="37" s="1"/>
  <c r="M19" i="37"/>
  <c r="BC34" i="36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AW15" i="37" l="1"/>
  <c r="AF88" i="37"/>
  <c r="AJ88" i="37" s="1"/>
  <c r="AN88" i="37" s="1"/>
  <c r="AR88" i="37" s="1"/>
  <c r="AV88" i="37" s="1"/>
  <c r="AZ88" i="37" s="1"/>
  <c r="Q19" i="37"/>
  <c r="U19" i="37" s="1"/>
  <c r="Y19" i="37" s="1"/>
  <c r="AC19" i="37" s="1"/>
  <c r="AG19" i="37" s="1"/>
  <c r="AK19" i="37" s="1"/>
  <c r="AO19" i="37" s="1"/>
  <c r="AS19" i="37" s="1"/>
  <c r="AW19" i="37" s="1"/>
  <c r="BA19" i="37" s="1"/>
  <c r="Q88" i="37"/>
  <c r="U88" i="37" s="1"/>
  <c r="Y88" i="37" s="1"/>
  <c r="AC88" i="37" s="1"/>
  <c r="AG88" i="37" s="1"/>
  <c r="AK88" i="37" s="1"/>
  <c r="AO88" i="37" s="1"/>
  <c r="AS88" i="37" s="1"/>
  <c r="AW88" i="37" s="1"/>
  <c r="BA88" i="37" s="1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BA15" i="37" l="1"/>
  <c r="BD9" i="36"/>
  <c r="BB53" i="36"/>
  <c r="AU113" i="36" l="1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BC40" i="36" l="1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BE62" i="36" l="1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BE112" i="36" l="1"/>
  <c r="AW112" i="36" s="1"/>
  <c r="BD107" i="36"/>
  <c r="AV107" i="36" s="1"/>
  <c r="BE106" i="36"/>
  <c r="AW106" i="36" s="1"/>
  <c r="BE15" i="36"/>
  <c r="AW15" i="36" s="1"/>
  <c r="BE14" i="36"/>
  <c r="AW14" i="36" s="1"/>
  <c r="AD113" i="36" l="1"/>
  <c r="AQ113" i="36" l="1"/>
  <c r="AP113" i="36"/>
  <c r="AM113" i="36" l="1"/>
  <c r="AL113" i="36"/>
  <c r="AI113" i="36" l="1"/>
  <c r="AH113" i="36"/>
  <c r="L16" i="37" l="1"/>
  <c r="H93" i="37"/>
  <c r="M18" i="37"/>
  <c r="I93" i="37"/>
  <c r="CR93" i="34"/>
  <c r="CV93" i="34" s="1"/>
  <c r="L93" i="37" l="1"/>
  <c r="I95" i="37"/>
  <c r="Q18" i="37"/>
  <c r="M93" i="37"/>
  <c r="P16" i="37"/>
  <c r="P93" i="37" s="1"/>
  <c r="AF79" i="36"/>
  <c r="AJ79" i="36" s="1"/>
  <c r="AN79" i="36" s="1"/>
  <c r="AR79" i="36" s="1"/>
  <c r="BD79" i="36" s="1"/>
  <c r="AV79" i="36" s="1"/>
  <c r="AZ79" i="36" s="1"/>
  <c r="M95" i="37" l="1"/>
  <c r="T16" i="37"/>
  <c r="Q93" i="37"/>
  <c r="Q95" i="37" s="1"/>
  <c r="U18" i="37"/>
  <c r="H86" i="36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U93" i="37" l="1"/>
  <c r="Y18" i="37"/>
  <c r="AC18" i="37" s="1"/>
  <c r="T93" i="37"/>
  <c r="X16" i="37"/>
  <c r="AA113" i="36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U95" i="37" l="1"/>
  <c r="AB16" i="37"/>
  <c r="AG18" i="37"/>
  <c r="AK18" i="37" s="1"/>
  <c r="AC93" i="37"/>
  <c r="X93" i="37"/>
  <c r="Y93" i="37"/>
  <c r="CU105" i="34"/>
  <c r="CT105" i="34"/>
  <c r="AK93" i="37" l="1"/>
  <c r="AO18" i="37"/>
  <c r="AG93" i="37"/>
  <c r="AF16" i="37"/>
  <c r="AB93" i="37"/>
  <c r="AC95" i="37" s="1"/>
  <c r="Y95" i="37"/>
  <c r="H83" i="36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AS18" i="37" l="1"/>
  <c r="AO93" i="37"/>
  <c r="AJ16" i="37"/>
  <c r="AF93" i="37"/>
  <c r="AG95" i="37" s="1"/>
  <c r="CQ105" i="34"/>
  <c r="CP105" i="34"/>
  <c r="AJ93" i="37" l="1"/>
  <c r="AK95" i="37" s="1"/>
  <c r="AN16" i="37"/>
  <c r="AW18" i="37"/>
  <c r="AS93" i="37"/>
  <c r="CM105" i="34"/>
  <c r="CL105" i="34"/>
  <c r="BA18" i="37" l="1"/>
  <c r="BA93" i="37" s="1"/>
  <c r="AW93" i="37"/>
  <c r="AR16" i="37"/>
  <c r="AN93" i="37"/>
  <c r="AO95" i="37" s="1"/>
  <c r="CI105" i="34"/>
  <c r="CH105" i="34"/>
  <c r="AV16" i="37" l="1"/>
  <c r="AR93" i="37"/>
  <c r="AS95" i="37" s="1"/>
  <c r="CE105" i="34"/>
  <c r="CD105" i="34"/>
  <c r="CC13" i="34"/>
  <c r="CG13" i="34" s="1"/>
  <c r="CK13" i="34" s="1"/>
  <c r="CO13" i="34" s="1"/>
  <c r="CC14" i="34"/>
  <c r="CG14" i="34" s="1"/>
  <c r="CK14" i="34" s="1"/>
  <c r="CO14" i="34" s="1"/>
  <c r="AZ16" i="37" l="1"/>
  <c r="AZ93" i="37" s="1"/>
  <c r="BA95" i="37" s="1"/>
  <c r="AV93" i="37"/>
  <c r="AW95" i="37" s="1"/>
  <c r="CS13" i="34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CW14" i="34" l="1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CS98" i="34" l="1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BD106" i="36" l="1"/>
  <c r="AV106" i="36" s="1"/>
  <c r="BC106" i="36"/>
  <c r="CW98" i="34"/>
  <c r="BO105" i="34" l="1"/>
  <c r="BN105" i="34"/>
  <c r="BW105" i="34" l="1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95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sharedStrings.xml><?xml version="1.0" encoding="utf-8"?>
<sst xmlns="http://schemas.openxmlformats.org/spreadsheetml/2006/main" count="1254" uniqueCount="296">
  <si>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</si>
  <si>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</si>
  <si>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</si>
  <si>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</si>
  <si>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</si>
  <si>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</si>
  <si>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</si>
  <si>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</si>
  <si>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</si>
  <si>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</si>
  <si>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</si>
  <si>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</si>
  <si>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</si>
  <si>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</si>
  <si>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</si>
  <si>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</si>
  <si>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</si>
  <si>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</si>
  <si>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</si>
  <si>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</si>
  <si>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</si>
  <si>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</si>
  <si>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</si>
  <si>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</si>
  <si>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</si>
  <si>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</si>
  <si>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</si>
  <si>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</si>
  <si>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</si>
  <si>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</si>
  <si>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</si>
  <si>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</si>
  <si>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</si>
  <si>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</si>
  <si>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</si>
  <si>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</si>
  <si>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</si>
  <si>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</si>
  <si>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</si>
  <si>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</si>
  <si>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</si>
  <si>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</si>
  <si>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</si>
  <si>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</si>
  <si>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</si>
  <si>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</si>
  <si>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</si>
  <si>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</si>
  <si>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</si>
  <si>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</si>
  <si>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</si>
  <si>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</si>
  <si>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</si>
  <si>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</si>
  <si>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</si>
  <si>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</si>
  <si>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</si>
  <si>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</si>
  <si>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</si>
  <si>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</si>
  <si>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</si>
  <si>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</si>
  <si>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</si>
  <si>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</si>
  <si>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</si>
  <si>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</si>
  <si>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</si>
  <si>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</si>
  <si>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</si>
  <si>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</si>
  <si>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</si>
  <si>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</si>
  <si>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</si>
  <si>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</si>
  <si>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</si>
  <si>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</si>
  <si>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</si>
  <si>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</si>
  <si>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</si>
  <si>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</si>
  <si>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</si>
  <si>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</si>
  <si>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</si>
  <si>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</si>
  <si>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</si>
  <si>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</si>
  <si>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</si>
  <si>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</si>
  <si>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</si>
  <si>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</si>
  <si>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</si>
  <si>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</si>
  <si>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</si>
  <si>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</si>
  <si>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</si>
  <si>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</si>
  <si>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</si>
  <si>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</si>
  <si>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</si>
  <si>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</si>
  <si>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</si>
  <si>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</si>
  <si>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</si>
  <si>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</si>
  <si>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</si>
  <si>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</si>
  <si>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</si>
  <si>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</si>
  <si>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</si>
  <si>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</si>
  <si>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</si>
  <si>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</si>
  <si>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</si>
  <si>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</si>
  <si>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</si>
  <si>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</si>
  <si>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</si>
  <si>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</si>
  <si>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</si>
  <si>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</si>
  <si>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</si>
  <si>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</si>
  <si>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</si>
  <si>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</si>
  <si>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</si>
  <si>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</si>
  <si>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</si>
  <si>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</si>
  <si>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</si>
  <si>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</si>
  <si>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</si>
  <si>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</si>
  <si>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</si>
  <si>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</si>
  <si>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</si>
  <si>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</si>
  <si>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</si>
  <si>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</si>
  <si>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</si>
  <si>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</si>
  <si>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</si>
  <si>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</si>
  <si>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</si>
  <si>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</si>
  <si>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</si>
  <si>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</si>
  <si>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</si>
  <si>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</si>
  <si>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</si>
  <si>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</si>
  <si>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</si>
  <si>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</si>
  <si>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</si>
  <si>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</si>
  <si>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</si>
  <si>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</si>
  <si>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</si>
  <si>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</si>
  <si>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</si>
  <si>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</si>
  <si>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</si>
  <si>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</si>
  <si>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</si>
  <si>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</si>
  <si>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</si>
  <si>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</si>
  <si>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</si>
  <si>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</si>
  <si>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</si>
  <si>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</si>
  <si>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</si>
  <si>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</si>
  <si>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</si>
  <si>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</si>
  <si>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</si>
  <si>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</si>
  <si>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</si>
  <si>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</si>
  <si>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</si>
  <si>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</si>
  <si>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</si>
  <si>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</si>
  <si>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</si>
  <si>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</si>
  <si>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</si>
  <si>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</si>
  <si>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</si>
  <si>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</si>
  <si>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</si>
  <si>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</si>
  <si>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</si>
  <si>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</si>
  <si>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</si>
  <si>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</si>
  <si>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</si>
  <si>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</si>
  <si>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</si>
  <si>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</si>
  <si>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</si>
  <si>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</si>
  <si>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</si>
  <si>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</si>
  <si>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</si>
  <si>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</si>
  <si>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</si>
  <si>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</si>
  <si>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</si>
  <si>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</si>
  <si>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</si>
  <si>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</si>
  <si>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</si>
  <si>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</si>
  <si>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</si>
  <si>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</si>
  <si>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</si>
  <si>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</si>
  <si>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</si>
  <si>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</si>
  <si>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</si>
  <si>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</si>
  <si>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</si>
  <si>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</si>
  <si>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</si>
  <si>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</si>
  <si>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</si>
  <si>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</si>
  <si>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</si>
  <si>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</si>
  <si>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</si>
  <si>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</si>
  <si>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</si>
  <si>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</si>
  <si>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</si>
  <si>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</si>
  <si>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</si>
  <si>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</si>
  <si>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</si>
  <si>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</si>
  <si>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</si>
  <si>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</si>
  <si>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</si>
  <si>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</si>
  <si>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</si>
  <si>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</si>
  <si>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ขายสารปรับปรุงดินและยาปราบศัตรูพืช</t>
  </si>
  <si>
    <t>ค่าธรรมเนียมธนาคาร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</si>
  <si>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</si>
  <si>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</si>
  <si>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</si>
  <si>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ลูกหนี้ตามคำพิพากษา</t>
  </si>
  <si>
    <t>เงินประกันการใช้ไฟฟ้า</t>
  </si>
  <si>
    <t>เงินรับฝากออมทรัพย์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</si>
  <si>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</si>
  <si>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</si>
  <si>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</si>
  <si>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</si>
  <si>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</si>
  <si>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</si>
  <si>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</si>
  <si>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</si>
  <si>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</si>
  <si>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</si>
  <si>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</si>
  <si>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</si>
  <si>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</si>
  <si>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</si>
  <si>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</si>
  <si>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</si>
  <si>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</si>
  <si>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</si>
  <si>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</si>
  <si>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</si>
  <si>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</si>
  <si>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</si>
  <si>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</si>
  <si>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</si>
  <si>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</si>
  <si>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</si>
  <si>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ส่วนลดเงินต้น</t>
  </si>
  <si>
    <t>ส่วนลดค่าปรับ</t>
  </si>
  <si>
    <t>ค่าเผื่อหนี้สงสัยจะสูญ-ดอกเบี้ยชดเชยโครงการพักหนี้ฯปี55จากรัฐบาลค้างรับ</t>
  </si>
  <si>
    <t>เงินประกันสังคมค้างจ่าย</t>
  </si>
  <si>
    <t>ค่าอินเตอร์เน็ตค้างจ่าย</t>
  </si>
  <si>
    <t>1,19</t>
  </si>
  <si>
    <t>20,24</t>
  </si>
  <si>
    <t>26,29</t>
  </si>
  <si>
    <t>43,49</t>
  </si>
  <si>
    <t>50,51</t>
  </si>
  <si>
    <t>52,53</t>
  </si>
  <si>
    <t>56,60</t>
  </si>
  <si>
    <t>62,66</t>
  </si>
  <si>
    <t>71,77</t>
  </si>
  <si>
    <t>84,88</t>
  </si>
  <si>
    <t>95-99</t>
  </si>
  <si>
    <t xml:space="preserve">                                                                                                สิ้นสุดวันที่ 30 เมษายน 2569</t>
  </si>
  <si>
    <r>
      <t xml:space="preserve">                                                                                                        </t>
    </r>
    <r>
      <rPr>
        <b/>
        <sz val="16"/>
        <rFont val="TH SarabunPSK"/>
        <family val="2"/>
      </rPr>
      <t xml:space="preserve">    งบทดลองประจำเดือน  พฤษภาคม 2568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</si>
</sst>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0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58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1" fontId="8" fillId="0" borderId="4" xfId="10" applyNumberFormat="1" applyFont="1" applyFill="1" applyBorder="1"/>
    <xf numFmtId="0" fontId="8" fillId="0" borderId="4" xfId="10" applyFont="1" applyFill="1" applyBorder="1"/>
    <xf numFmtId="1" fontId="10" fillId="0" borderId="4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28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43" fontId="20" fillId="0" borderId="11" xfId="23" applyFont="1" applyFill="1" applyBorder="1" applyAlignment="1">
      <alignment shrinkToFit="1"/>
    </xf>
    <xf numFmtId="43" fontId="20" fillId="0" borderId="8" xfId="23" applyFont="1" applyFill="1" applyBorder="1" applyAlignment="1">
      <alignment shrinkToFit="1"/>
    </xf>
    <xf numFmtId="3" fontId="20" fillId="0" borderId="7" xfId="24" applyNumberFormat="1" applyFont="1" applyFill="1" applyBorder="1" applyAlignment="1">
      <alignment horizontal="center" vertical="center" shrinkToFit="1"/>
    </xf>
    <xf numFmtId="1" fontId="24" fillId="0" borderId="12" xfId="21" applyNumberFormat="1" applyFont="1" applyFill="1" applyBorder="1" applyAlignment="1">
      <alignment horizontal="center"/>
    </xf>
    <xf numFmtId="0" fontId="24" fillId="0" borderId="12" xfId="21" applyFont="1" applyFill="1" applyBorder="1" applyAlignment="1">
      <alignment shrinkToFit="1"/>
    </xf>
    <xf numFmtId="0" fontId="28" fillId="0" borderId="4" xfId="10" applyFont="1" applyFill="1" applyBorder="1" applyAlignment="1">
      <alignment horizontal="center" shrinkToFit="1"/>
    </xf>
    <xf numFmtId="187" fontId="24" fillId="0" borderId="10" xfId="8" applyFont="1" applyFill="1" applyBorder="1" applyAlignment="1">
      <alignment shrinkToFit="1"/>
    </xf>
    <xf numFmtId="187" fontId="24" fillId="0" borderId="6" xfId="8" applyFont="1" applyFill="1" applyBorder="1" applyAlignment="1">
      <alignment shrinkToFit="1"/>
    </xf>
    <xf numFmtId="187" fontId="24" fillId="0" borderId="22" xfId="8" applyFont="1" applyFill="1" applyBorder="1" applyAlignment="1">
      <alignment shrinkToFit="1"/>
    </xf>
    <xf numFmtId="187" fontId="24" fillId="0" borderId="12" xfId="8" applyFont="1" applyFill="1" applyBorder="1" applyAlignment="1">
      <alignment shrinkToFit="1"/>
    </xf>
    <xf numFmtId="187" fontId="24" fillId="0" borderId="7" xfId="8" applyFont="1" applyFill="1" applyBorder="1" applyAlignment="1">
      <alignment shrinkToFit="1"/>
    </xf>
    <xf numFmtId="187" fontId="24" fillId="0" borderId="11" xfId="8" applyFont="1" applyFill="1" applyBorder="1" applyAlignment="1">
      <alignment shrinkToFit="1"/>
    </xf>
    <xf numFmtId="43" fontId="24" fillId="0" borderId="11" xfId="10" applyNumberFormat="1" applyFont="1" applyFill="1" applyBorder="1" applyAlignment="1">
      <alignment shrinkToFit="1"/>
    </xf>
    <xf numFmtId="43" fontId="24" fillId="0" borderId="7" xfId="10" applyNumberFormat="1" applyFont="1" applyFill="1" applyBorder="1" applyAlignment="1">
      <alignment shrinkToFit="1"/>
    </xf>
    <xf numFmtId="187" fontId="25" fillId="0" borderId="7" xfId="8" applyFont="1" applyFill="1" applyBorder="1" applyAlignment="1">
      <alignment shrinkToFit="1"/>
    </xf>
    <xf numFmtId="43" fontId="25" fillId="0" borderId="7" xfId="10" applyNumberFormat="1" applyFont="1" applyFill="1" applyBorder="1" applyAlignment="1">
      <alignment shrinkToFit="1"/>
    </xf>
    <xf numFmtId="187" fontId="25" fillId="0" borderId="22" xfId="8" applyFont="1" applyFill="1" applyBorder="1" applyAlignment="1">
      <alignment shrinkToFit="1"/>
    </xf>
    <xf numFmtId="43" fontId="25" fillId="0" borderId="11" xfId="10" applyNumberFormat="1" applyFont="1" applyFill="1" applyBorder="1" applyAlignment="1">
      <alignment shrinkToFit="1"/>
    </xf>
    <xf numFmtId="187" fontId="24" fillId="0" borderId="3" xfId="8" applyFont="1" applyFill="1" applyBorder="1" applyAlignment="1">
      <alignment shrinkToFit="1"/>
    </xf>
    <xf numFmtId="187" fontId="8" fillId="0" borderId="3" xfId="8" applyFont="1" applyFill="1" applyBorder="1" applyAlignment="1">
      <alignment shrinkToFit="1"/>
    </xf>
    <xf numFmtId="0" fontId="23" fillId="0" borderId="4" xfId="10" applyFont="1" applyFill="1" applyBorder="1" applyAlignment="1">
      <alignment shrinkToFit="1"/>
    </xf>
    <xf numFmtId="43" fontId="23" fillId="0" borderId="4" xfId="10" applyNumberFormat="1" applyFont="1" applyFill="1" applyBorder="1" applyAlignment="1">
      <alignment shrinkToFit="1"/>
    </xf>
    <xf numFmtId="0" fontId="24" fillId="0" borderId="0" xfId="10" applyFont="1" applyFill="1" applyAlignment="1">
      <alignment shrinkToFit="1"/>
    </xf>
    <xf numFmtId="0" fontId="24" fillId="0" borderId="0" xfId="10" applyFont="1" applyFill="1" applyBorder="1" applyAlignment="1">
      <alignment shrinkToFit="1"/>
    </xf>
    <xf numFmtId="43" fontId="0" fillId="0" borderId="0" xfId="11" applyFont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43" fontId="20" fillId="0" borderId="10" xfId="23" applyFont="1" applyFill="1" applyBorder="1" applyAlignment="1">
      <alignment shrinkToFit="1"/>
    </xf>
    <xf numFmtId="0" fontId="10" fillId="0" borderId="10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187" fontId="24" fillId="0" borderId="20" xfId="8" applyFont="1" applyFill="1" applyBorder="1" applyAlignment="1">
      <alignment shrinkToFit="1"/>
    </xf>
    <xf numFmtId="187" fontId="24" fillId="0" borderId="18" xfId="8" applyFont="1" applyFill="1" applyBorder="1" applyAlignment="1">
      <alignment shrinkToFit="1"/>
    </xf>
    <xf numFmtId="187" fontId="24" fillId="0" borderId="23" xfId="8" applyFont="1" applyFill="1" applyBorder="1" applyAlignment="1">
      <alignment shrinkToFit="1"/>
    </xf>
    <xf numFmtId="187" fontId="25" fillId="0" borderId="12" xfId="8" applyFont="1" applyFill="1" applyBorder="1" applyAlignment="1">
      <alignment shrinkToFit="1"/>
    </xf>
    <xf numFmtId="187" fontId="25" fillId="0" borderId="11" xfId="8" applyFont="1" applyFill="1" applyBorder="1" applyAlignment="1">
      <alignment shrinkToFit="1"/>
    </xf>
    <xf numFmtId="187" fontId="24" fillId="0" borderId="8" xfId="8" applyFont="1" applyFill="1" applyBorder="1" applyAlignment="1">
      <alignment shrinkToFit="1"/>
    </xf>
    <xf numFmtId="43" fontId="24" fillId="0" borderId="4" xfId="10" applyNumberFormat="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0" borderId="0" xfId="10" applyFont="1" applyFill="1" applyBorder="1" applyAlignment="1">
      <alignment horizontal="center" vertical="center" shrinkToFit="1"/>
    </xf>
    <xf numFmtId="0" fontId="10" fillId="0" borderId="0" xfId="10" applyFont="1" applyFill="1" applyBorder="1" applyAlignment="1">
      <alignment horizontal="center" shrinkToFit="1"/>
    </xf>
    <xf numFmtId="43" fontId="20" fillId="0" borderId="0" xfId="23" applyFont="1" applyFill="1" applyBorder="1" applyAlignment="1">
      <alignment shrinkToFit="1"/>
    </xf>
    <xf numFmtId="187" fontId="8" fillId="0" borderId="0" xfId="8" applyFont="1" applyFill="1" applyBorder="1" applyAlignment="1">
      <alignment shrinkToFit="1"/>
    </xf>
    <xf numFmtId="187" fontId="10" fillId="0" borderId="0" xfId="8" applyFont="1" applyFill="1" applyBorder="1" applyAlignment="1">
      <alignment shrinkToFit="1"/>
    </xf>
    <xf numFmtId="43" fontId="23" fillId="0" borderId="0" xfId="10" applyNumberFormat="1" applyFont="1" applyFill="1" applyBorder="1" applyAlignment="1">
      <alignment shrinkToFit="1"/>
    </xf>
    <xf numFmtId="1" fontId="26" fillId="0" borderId="0" xfId="10" applyNumberFormat="1" applyFont="1" applyFill="1" applyBorder="1" applyAlignment="1"/>
    <xf numFmtId="1" fontId="29" fillId="0" borderId="0" xfId="10" applyNumberFormat="1" applyFont="1" applyFill="1" applyBorder="1" applyAlignment="1">
      <alignment shrinkToFit="1"/>
    </xf>
    <xf numFmtId="1" fontId="26" fillId="0" borderId="0" xfId="10" applyNumberFormat="1" applyFont="1" applyFill="1" applyBorder="1" applyAlignment="1">
      <alignment shrinkToFit="1"/>
    </xf>
    <xf numFmtId="1" fontId="26" fillId="0" borderId="1" xfId="10" applyNumberFormat="1" applyFont="1" applyFill="1" applyBorder="1" applyAlignment="1"/>
    <xf numFmtId="1" fontId="26" fillId="0" borderId="1" xfId="10" applyNumberFormat="1" applyFont="1" applyFill="1" applyBorder="1" applyAlignment="1">
      <alignment vertical="center"/>
    </xf>
    <xf numFmtId="1" fontId="26" fillId="0" borderId="0" xfId="10" applyNumberFormat="1" applyFont="1" applyFill="1" applyBorder="1" applyAlignment="1">
      <alignment vertical="center" shrinkToFit="1"/>
    </xf>
    <xf numFmtId="1" fontId="10" fillId="0" borderId="0" xfId="10" applyNumberFormat="1" applyFont="1" applyFill="1" applyBorder="1" applyAlignment="1">
      <alignment horizontal="left"/>
    </xf>
    <xf numFmtId="1" fontId="28" fillId="0" borderId="0" xfId="10" applyNumberFormat="1" applyFont="1" applyFill="1" applyBorder="1" applyAlignment="1">
      <alignment horizontal="left" shrinkToFit="1"/>
    </xf>
    <xf numFmtId="1" fontId="10" fillId="0" borderId="0" xfId="10" applyNumberFormat="1" applyFont="1" applyFill="1" applyBorder="1" applyAlignment="1">
      <alignment horizontal="left" shrinkToFit="1"/>
    </xf>
    <xf numFmtId="0" fontId="0" fillId="0" borderId="0" xfId="0" applyFill="1" applyAlignment="1">
      <alignment horizontal="left"/>
    </xf>
    <xf numFmtId="1" fontId="24" fillId="0" borderId="7" xfId="21" applyNumberFormat="1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43" fontId="0" fillId="0" borderId="0" xfId="0" applyNumberForma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0" fillId="0" borderId="4" xfId="10" applyFont="1" applyFill="1" applyBorder="1" applyAlignment="1">
      <alignment horizontal="center" vertical="center"/>
    </xf>
    <xf numFmtId="15" fontId="10" fillId="0" borderId="4" xfId="10" applyNumberFormat="1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shrinkToFit="1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15" fontId="10" fillId="3" borderId="4" xfId="10" applyNumberFormat="1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15" fontId="28" fillId="0" borderId="4" xfId="10" applyNumberFormat="1" applyFont="1" applyFill="1" applyBorder="1" applyAlignment="1">
      <alignment horizontal="center" vertical="center" shrinkToFit="1"/>
    </xf>
    <xf numFmtId="0" fontId="28" fillId="0" borderId="4" xfId="10" applyFont="1" applyFill="1" applyBorder="1" applyAlignment="1">
      <alignment horizontal="center" vertical="center" shrinkToFit="1"/>
    </xf>
    <xf numFmtId="0" fontId="10" fillId="0" borderId="13" xfId="10" applyFont="1" applyFill="1" applyBorder="1" applyAlignment="1">
      <alignment horizontal="center" vertical="center" shrinkToFit="1"/>
    </xf>
    <xf numFmtId="0" fontId="10" fillId="0" borderId="14" xfId="10" applyFont="1" applyFill="1" applyBorder="1" applyAlignment="1">
      <alignment horizontal="center" vertical="center" shrinkToFit="1"/>
    </xf>
    <xf numFmtId="0" fontId="10" fillId="0" borderId="15" xfId="10" applyFont="1" applyFill="1" applyBorder="1" applyAlignment="1">
      <alignment horizontal="center" vertical="center" shrinkToFit="1"/>
    </xf>
    <xf numFmtId="0" fontId="10" fillId="0" borderId="16" xfId="10" applyFont="1" applyFill="1" applyBorder="1" applyAlignment="1">
      <alignment horizontal="center" vertical="center" shrinkToFit="1"/>
    </xf>
    <xf numFmtId="0" fontId="28" fillId="0" borderId="13" xfId="10" applyFont="1" applyFill="1" applyBorder="1" applyAlignment="1">
      <alignment horizontal="center" vertical="center" shrinkToFit="1"/>
    </xf>
    <xf numFmtId="0" fontId="28" fillId="0" borderId="14" xfId="10" applyFont="1" applyFill="1" applyBorder="1" applyAlignment="1">
      <alignment horizontal="center" vertical="center" shrinkToFit="1"/>
    </xf>
    <xf numFmtId="15" fontId="28" fillId="0" borderId="15" xfId="10" applyNumberFormat="1" applyFont="1" applyFill="1" applyBorder="1" applyAlignment="1">
      <alignment horizontal="center" vertical="center" shrinkToFit="1"/>
    </xf>
    <xf numFmtId="15" fontId="28" fillId="0" borderId="16" xfId="1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308" t="s">
        <v>109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2" x14ac:dyDescent="0.5">
      <c r="A2" s="309" t="s">
        <v>110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</row>
    <row r="3" spans="1:12" x14ac:dyDescent="0.5">
      <c r="A3" s="309" t="s">
        <v>118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</row>
    <row r="4" spans="1:12" x14ac:dyDescent="0.5">
      <c r="A4" s="310" t="s">
        <v>111</v>
      </c>
      <c r="B4" s="310"/>
      <c r="C4" s="310"/>
      <c r="D4" s="310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308" t="s">
        <v>116</v>
      </c>
      <c r="H12" s="308"/>
      <c r="I12" s="308"/>
      <c r="J12" s="308"/>
    </row>
    <row r="14" spans="1:12" x14ac:dyDescent="0.5">
      <c r="G14" s="308" t="s">
        <v>117</v>
      </c>
      <c r="H14" s="308"/>
      <c r="I14" s="308"/>
      <c r="J14" s="308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307" t="s">
        <v>109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7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308" t="s">
        <v>116</v>
      </c>
      <c r="H30" s="308"/>
      <c r="I30" s="308"/>
      <c r="J30" s="308"/>
    </row>
    <row r="32" spans="1:10" x14ac:dyDescent="0.5">
      <c r="G32" s="308" t="s">
        <v>127</v>
      </c>
      <c r="H32" s="308"/>
      <c r="I32" s="308"/>
      <c r="J32" s="308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313" t="s">
        <v>26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  <c r="BE4" s="313"/>
    </row>
    <row r="5" spans="1:69" x14ac:dyDescent="0.5">
      <c r="A5" s="313" t="s">
        <v>78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  <c r="AT5" s="313"/>
      <c r="AU5" s="313"/>
      <c r="AV5" s="313"/>
      <c r="AW5" s="313"/>
      <c r="AX5" s="313"/>
      <c r="AY5" s="313"/>
      <c r="AZ5" s="313"/>
      <c r="BA5" s="313"/>
      <c r="BB5" s="313"/>
      <c r="BC5" s="313"/>
      <c r="BD5" s="313"/>
      <c r="BE5" s="313"/>
    </row>
    <row r="6" spans="1:69" x14ac:dyDescent="0.5">
      <c r="A6" s="314" t="s">
        <v>80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314"/>
      <c r="AQ6" s="314"/>
      <c r="AR6" s="314"/>
      <c r="AS6" s="314"/>
      <c r="AT6" s="314"/>
      <c r="AU6" s="314"/>
      <c r="AV6" s="314"/>
      <c r="AW6" s="314"/>
      <c r="AX6" s="314"/>
      <c r="AY6" s="314"/>
      <c r="AZ6" s="314"/>
      <c r="BA6" s="314"/>
      <c r="BB6" s="314"/>
      <c r="BC6" s="314"/>
      <c r="BD6" s="314"/>
      <c r="BE6" s="314"/>
    </row>
    <row r="7" spans="1:69" s="57" customFormat="1" x14ac:dyDescent="0.5">
      <c r="A7" s="315" t="s">
        <v>95</v>
      </c>
      <c r="B7" s="311" t="s">
        <v>29</v>
      </c>
      <c r="C7" s="317" t="s">
        <v>81</v>
      </c>
      <c r="D7" s="311" t="s">
        <v>30</v>
      </c>
      <c r="E7" s="311"/>
      <c r="F7" s="312">
        <v>20606</v>
      </c>
      <c r="G7" s="311"/>
      <c r="H7" s="311" t="s">
        <v>31</v>
      </c>
      <c r="I7" s="311"/>
      <c r="J7" s="312">
        <v>20636</v>
      </c>
      <c r="K7" s="311"/>
      <c r="L7" s="311" t="s">
        <v>9</v>
      </c>
      <c r="M7" s="311"/>
      <c r="N7" s="312">
        <v>20667</v>
      </c>
      <c r="O7" s="311"/>
      <c r="P7" s="311" t="s">
        <v>31</v>
      </c>
      <c r="Q7" s="311"/>
      <c r="R7" s="312">
        <v>20698</v>
      </c>
      <c r="S7" s="311"/>
      <c r="T7" s="311" t="s">
        <v>9</v>
      </c>
      <c r="U7" s="311"/>
      <c r="V7" s="312">
        <v>20728</v>
      </c>
      <c r="W7" s="311"/>
      <c r="X7" s="311" t="s">
        <v>31</v>
      </c>
      <c r="Y7" s="311"/>
      <c r="Z7" s="312">
        <v>20759</v>
      </c>
      <c r="AA7" s="311"/>
      <c r="AB7" s="311" t="s">
        <v>9</v>
      </c>
      <c r="AC7" s="311"/>
      <c r="AD7" s="312">
        <v>20789</v>
      </c>
      <c r="AE7" s="311"/>
      <c r="AF7" s="311" t="s">
        <v>31</v>
      </c>
      <c r="AG7" s="311"/>
      <c r="AH7" s="312">
        <v>20820</v>
      </c>
      <c r="AI7" s="311"/>
      <c r="AJ7" s="311" t="s">
        <v>9</v>
      </c>
      <c r="AK7" s="311"/>
      <c r="AL7" s="312">
        <v>20851</v>
      </c>
      <c r="AM7" s="311"/>
      <c r="AN7" s="311" t="s">
        <v>31</v>
      </c>
      <c r="AO7" s="311"/>
      <c r="AP7" s="312">
        <v>20879</v>
      </c>
      <c r="AQ7" s="311"/>
      <c r="AR7" s="311" t="s">
        <v>9</v>
      </c>
      <c r="AS7" s="311"/>
      <c r="AT7" s="312">
        <v>20910</v>
      </c>
      <c r="AU7" s="311"/>
      <c r="AV7" s="311" t="s">
        <v>31</v>
      </c>
      <c r="AW7" s="311"/>
      <c r="AX7" s="312">
        <v>20940</v>
      </c>
      <c r="AY7" s="311"/>
      <c r="AZ7" s="311" t="s">
        <v>31</v>
      </c>
      <c r="BA7" s="311"/>
      <c r="BB7" s="312" t="s">
        <v>32</v>
      </c>
      <c r="BC7" s="311"/>
      <c r="BD7" s="311" t="s">
        <v>33</v>
      </c>
      <c r="BE7" s="311"/>
      <c r="BF7" s="311" t="s">
        <v>34</v>
      </c>
      <c r="BG7" s="311"/>
      <c r="BH7" s="311"/>
      <c r="BI7" s="311"/>
      <c r="BJ7" s="311" t="s">
        <v>35</v>
      </c>
      <c r="BK7" s="311"/>
      <c r="BL7" s="311" t="s">
        <v>36</v>
      </c>
      <c r="BM7" s="311"/>
      <c r="BN7" s="311" t="s">
        <v>19</v>
      </c>
      <c r="BO7" s="311"/>
      <c r="BP7" s="311" t="s">
        <v>37</v>
      </c>
      <c r="BQ7" s="311"/>
    </row>
    <row r="8" spans="1:69" s="57" customFormat="1" x14ac:dyDescent="0.5">
      <c r="A8" s="316"/>
      <c r="B8" s="311"/>
      <c r="C8" s="318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11"/>
      <c r="AD8" s="311"/>
      <c r="AE8" s="311"/>
      <c r="AF8" s="311"/>
      <c r="AG8" s="311"/>
      <c r="AH8" s="311"/>
      <c r="AI8" s="311"/>
      <c r="AJ8" s="311"/>
      <c r="AK8" s="311"/>
      <c r="AL8" s="311"/>
      <c r="AM8" s="311"/>
      <c r="AN8" s="311"/>
      <c r="AO8" s="311"/>
      <c r="AP8" s="311"/>
      <c r="AQ8" s="311"/>
      <c r="AR8" s="311"/>
      <c r="AS8" s="311"/>
      <c r="AT8" s="311"/>
      <c r="AU8" s="311"/>
      <c r="AV8" s="311"/>
      <c r="AW8" s="311"/>
      <c r="AX8" s="311"/>
      <c r="AY8" s="311"/>
      <c r="AZ8" s="311"/>
      <c r="BA8" s="311"/>
      <c r="BB8" s="311"/>
      <c r="BC8" s="311"/>
      <c r="BD8" s="311"/>
      <c r="BE8" s="311"/>
      <c r="BF8" s="311"/>
      <c r="BG8" s="311"/>
      <c r="BH8" s="311"/>
      <c r="BI8" s="311"/>
      <c r="BJ8" s="311"/>
      <c r="BK8" s="311"/>
      <c r="BL8" s="311"/>
      <c r="BM8" s="311"/>
      <c r="BN8" s="311"/>
      <c r="BO8" s="311"/>
      <c r="BP8" s="311"/>
      <c r="BQ8" s="311"/>
    </row>
    <row r="9" spans="1:69" s="57" customFormat="1" x14ac:dyDescent="0.5">
      <c r="A9" s="5" t="s">
        <v>96</v>
      </c>
      <c r="B9" s="311"/>
      <c r="C9" s="319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315" t="s">
        <v>146</v>
      </c>
      <c r="B4" s="321" t="s">
        <v>29</v>
      </c>
      <c r="C4" s="315" t="s">
        <v>95</v>
      </c>
      <c r="D4" s="311" t="s">
        <v>30</v>
      </c>
      <c r="E4" s="311"/>
      <c r="F4" s="312">
        <v>21336</v>
      </c>
      <c r="G4" s="311"/>
      <c r="H4" s="320" t="s">
        <v>9</v>
      </c>
      <c r="I4" s="320"/>
      <c r="J4" s="312">
        <v>21366</v>
      </c>
      <c r="K4" s="311"/>
      <c r="L4" s="320" t="s">
        <v>9</v>
      </c>
      <c r="M4" s="320"/>
      <c r="N4" s="312">
        <v>21397</v>
      </c>
      <c r="O4" s="311"/>
      <c r="P4" s="320" t="s">
        <v>9</v>
      </c>
      <c r="Q4" s="320"/>
      <c r="R4" s="312">
        <v>21428</v>
      </c>
      <c r="S4" s="311"/>
      <c r="T4" s="320" t="s">
        <v>9</v>
      </c>
      <c r="U4" s="320"/>
      <c r="V4" s="312">
        <v>21458</v>
      </c>
      <c r="W4" s="311"/>
      <c r="X4" s="320" t="s">
        <v>9</v>
      </c>
      <c r="Y4" s="320"/>
      <c r="Z4" s="312">
        <v>21489</v>
      </c>
      <c r="AA4" s="311"/>
      <c r="AB4" s="320" t="s">
        <v>9</v>
      </c>
      <c r="AC4" s="320"/>
      <c r="AD4" s="312">
        <v>21519</v>
      </c>
      <c r="AE4" s="311"/>
      <c r="AF4" s="320" t="s">
        <v>9</v>
      </c>
      <c r="AG4" s="320"/>
      <c r="AH4" s="312">
        <v>21550</v>
      </c>
      <c r="AI4" s="311"/>
      <c r="AJ4" s="320" t="s">
        <v>9</v>
      </c>
      <c r="AK4" s="320"/>
      <c r="AL4" s="312">
        <v>21581</v>
      </c>
      <c r="AM4" s="311"/>
      <c r="AN4" s="320" t="s">
        <v>9</v>
      </c>
      <c r="AO4" s="320"/>
      <c r="AP4" s="312">
        <v>21607</v>
      </c>
      <c r="AQ4" s="311"/>
      <c r="AR4" s="320" t="s">
        <v>9</v>
      </c>
      <c r="AS4" s="320"/>
      <c r="AT4" s="312">
        <v>240784</v>
      </c>
      <c r="AU4" s="311"/>
      <c r="AV4" s="311" t="s">
        <v>31</v>
      </c>
      <c r="AW4" s="311"/>
      <c r="AX4" s="312">
        <v>21670</v>
      </c>
      <c r="AY4" s="311"/>
      <c r="AZ4" s="311" t="s">
        <v>31</v>
      </c>
      <c r="BA4" s="311"/>
      <c r="BB4" s="312" t="s">
        <v>32</v>
      </c>
      <c r="BC4" s="311"/>
      <c r="BD4" s="311" t="s">
        <v>33</v>
      </c>
      <c r="BE4" s="311"/>
      <c r="BF4" s="311" t="s">
        <v>34</v>
      </c>
      <c r="BG4" s="311"/>
      <c r="BH4" s="311"/>
      <c r="BI4" s="311"/>
      <c r="BJ4" s="311" t="s">
        <v>35</v>
      </c>
      <c r="BK4" s="311"/>
      <c r="BL4" s="311" t="s">
        <v>36</v>
      </c>
      <c r="BM4" s="311"/>
      <c r="BN4" s="311" t="s">
        <v>19</v>
      </c>
      <c r="BO4" s="311"/>
      <c r="BP4" s="311" t="s">
        <v>37</v>
      </c>
      <c r="BQ4" s="311"/>
    </row>
    <row r="5" spans="1:69" s="57" customFormat="1" x14ac:dyDescent="0.5">
      <c r="A5" s="316"/>
      <c r="B5" s="321"/>
      <c r="C5" s="316"/>
      <c r="D5" s="311"/>
      <c r="E5" s="311"/>
      <c r="F5" s="311"/>
      <c r="G5" s="311"/>
      <c r="H5" s="320"/>
      <c r="I5" s="320"/>
      <c r="J5" s="311"/>
      <c r="K5" s="311"/>
      <c r="L5" s="320"/>
      <c r="M5" s="320"/>
      <c r="N5" s="311"/>
      <c r="O5" s="311"/>
      <c r="P5" s="320"/>
      <c r="Q5" s="320"/>
      <c r="R5" s="311"/>
      <c r="S5" s="311"/>
      <c r="T5" s="320"/>
      <c r="U5" s="320"/>
      <c r="V5" s="311"/>
      <c r="W5" s="311"/>
      <c r="X5" s="320"/>
      <c r="Y5" s="320"/>
      <c r="Z5" s="311"/>
      <c r="AA5" s="311"/>
      <c r="AB5" s="320"/>
      <c r="AC5" s="320"/>
      <c r="AD5" s="311"/>
      <c r="AE5" s="311"/>
      <c r="AF5" s="320"/>
      <c r="AG5" s="320"/>
      <c r="AH5" s="311"/>
      <c r="AI5" s="311"/>
      <c r="AJ5" s="320"/>
      <c r="AK5" s="320"/>
      <c r="AL5" s="311"/>
      <c r="AM5" s="311"/>
      <c r="AN5" s="320"/>
      <c r="AO5" s="320"/>
      <c r="AP5" s="311"/>
      <c r="AQ5" s="311"/>
      <c r="AR5" s="320"/>
      <c r="AS5" s="320"/>
      <c r="AT5" s="311"/>
      <c r="AU5" s="311"/>
      <c r="AV5" s="311"/>
      <c r="AW5" s="311"/>
      <c r="AX5" s="311"/>
      <c r="AY5" s="311"/>
      <c r="AZ5" s="311"/>
      <c r="BA5" s="311"/>
      <c r="BB5" s="311"/>
      <c r="BC5" s="311"/>
      <c r="BD5" s="311"/>
      <c r="BE5" s="311"/>
      <c r="BF5" s="311"/>
      <c r="BG5" s="311"/>
      <c r="BH5" s="311"/>
      <c r="BI5" s="311"/>
      <c r="BJ5" s="311"/>
      <c r="BK5" s="311"/>
      <c r="BL5" s="311"/>
      <c r="BM5" s="311"/>
      <c r="BN5" s="311"/>
      <c r="BO5" s="311"/>
      <c r="BP5" s="311"/>
      <c r="BQ5" s="311"/>
    </row>
    <row r="6" spans="1:69" s="57" customFormat="1" x14ac:dyDescent="0.5">
      <c r="A6" s="5" t="s">
        <v>147</v>
      </c>
      <c r="B6" s="321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322"/>
      <c r="AR103" s="322"/>
      <c r="AS103" s="322"/>
      <c r="AT103" s="322" t="s">
        <v>158</v>
      </c>
      <c r="AU103" s="322"/>
      <c r="AV103" s="322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322"/>
      <c r="AR104" s="322"/>
      <c r="AS104" s="322"/>
      <c r="AT104" s="322" t="s">
        <v>159</v>
      </c>
      <c r="AU104" s="322"/>
      <c r="AV104" s="322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322" t="s">
        <v>156</v>
      </c>
      <c r="AU105" s="322"/>
      <c r="AV105" s="322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J4:K5"/>
    <mergeCell ref="L4:M5"/>
    <mergeCell ref="A4:A5"/>
    <mergeCell ref="B4:B6"/>
    <mergeCell ref="D4:E5"/>
    <mergeCell ref="F4:G5"/>
    <mergeCell ref="H4:I5"/>
    <mergeCell ref="C4:C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316" t="s">
        <v>203</v>
      </c>
      <c r="B4" s="321" t="s">
        <v>29</v>
      </c>
      <c r="C4" s="315" t="s">
        <v>95</v>
      </c>
      <c r="D4" s="311" t="s">
        <v>30</v>
      </c>
      <c r="E4" s="311"/>
      <c r="F4" s="329">
        <v>21336</v>
      </c>
      <c r="G4" s="329"/>
      <c r="H4" s="311" t="s">
        <v>9</v>
      </c>
      <c r="I4" s="311"/>
      <c r="J4" s="329">
        <v>21366</v>
      </c>
      <c r="K4" s="329"/>
      <c r="L4" s="311" t="s">
        <v>9</v>
      </c>
      <c r="M4" s="311"/>
      <c r="N4" s="329">
        <v>21397</v>
      </c>
      <c r="O4" s="329"/>
      <c r="P4" s="311" t="s">
        <v>9</v>
      </c>
      <c r="Q4" s="311"/>
      <c r="R4" s="329">
        <v>21428</v>
      </c>
      <c r="S4" s="329"/>
      <c r="T4" s="311" t="s">
        <v>9</v>
      </c>
      <c r="U4" s="311"/>
      <c r="V4" s="329">
        <v>21458</v>
      </c>
      <c r="W4" s="329"/>
      <c r="X4" s="311" t="s">
        <v>9</v>
      </c>
      <c r="Y4" s="311"/>
      <c r="Z4" s="329">
        <v>21489</v>
      </c>
      <c r="AA4" s="329"/>
      <c r="AB4" s="311" t="s">
        <v>9</v>
      </c>
      <c r="AC4" s="311"/>
      <c r="AD4" s="329">
        <v>21519</v>
      </c>
      <c r="AE4" s="329"/>
      <c r="AF4" s="311" t="s">
        <v>9</v>
      </c>
      <c r="AG4" s="311"/>
      <c r="AH4" s="329">
        <v>21550</v>
      </c>
      <c r="AI4" s="329"/>
      <c r="AJ4" s="311" t="s">
        <v>9</v>
      </c>
      <c r="AK4" s="311"/>
      <c r="AL4" s="329">
        <v>21581</v>
      </c>
      <c r="AM4" s="329"/>
      <c r="AN4" s="311" t="s">
        <v>9</v>
      </c>
      <c r="AO4" s="311"/>
      <c r="AP4" s="329">
        <v>21607</v>
      </c>
      <c r="AQ4" s="329"/>
      <c r="AR4" s="311" t="s">
        <v>9</v>
      </c>
      <c r="AS4" s="311"/>
      <c r="AT4" s="329">
        <v>240784</v>
      </c>
      <c r="AU4" s="329"/>
      <c r="AV4" s="311" t="s">
        <v>9</v>
      </c>
      <c r="AW4" s="311"/>
      <c r="AX4" s="329">
        <v>21670</v>
      </c>
      <c r="AY4" s="329"/>
      <c r="AZ4" s="330" t="s">
        <v>205</v>
      </c>
      <c r="BA4" s="330"/>
      <c r="BB4" s="329">
        <v>21701</v>
      </c>
      <c r="BC4" s="320"/>
      <c r="BD4" s="311" t="s">
        <v>31</v>
      </c>
      <c r="BE4" s="311"/>
      <c r="BF4" s="329">
        <v>21728</v>
      </c>
      <c r="BG4" s="320"/>
      <c r="BH4" s="311" t="s">
        <v>31</v>
      </c>
      <c r="BI4" s="311"/>
      <c r="BJ4" s="329">
        <v>21751</v>
      </c>
      <c r="BK4" s="320"/>
      <c r="BL4" s="311" t="s">
        <v>31</v>
      </c>
      <c r="BM4" s="311"/>
      <c r="BN4" s="329">
        <v>21787</v>
      </c>
      <c r="BO4" s="320"/>
      <c r="BP4" s="311" t="s">
        <v>172</v>
      </c>
      <c r="BQ4" s="311"/>
      <c r="BR4" s="329">
        <v>21823</v>
      </c>
      <c r="BS4" s="320"/>
      <c r="BT4" s="311" t="s">
        <v>172</v>
      </c>
      <c r="BU4" s="311"/>
      <c r="BV4" s="329">
        <v>21848</v>
      </c>
      <c r="BW4" s="320"/>
      <c r="BX4" s="311" t="s">
        <v>172</v>
      </c>
      <c r="BY4" s="311"/>
      <c r="BZ4" s="329">
        <v>21879</v>
      </c>
      <c r="CA4" s="320"/>
      <c r="CB4" s="311" t="s">
        <v>172</v>
      </c>
      <c r="CC4" s="311"/>
      <c r="CD4" s="329">
        <v>21914</v>
      </c>
      <c r="CE4" s="320"/>
      <c r="CF4" s="311" t="s">
        <v>172</v>
      </c>
      <c r="CG4" s="311"/>
      <c r="CH4" s="329">
        <v>21940</v>
      </c>
      <c r="CI4" s="320"/>
      <c r="CJ4" s="311" t="s">
        <v>172</v>
      </c>
      <c r="CK4" s="311"/>
      <c r="CL4" s="329">
        <v>21974</v>
      </c>
      <c r="CM4" s="320"/>
      <c r="CN4" s="311" t="s">
        <v>172</v>
      </c>
      <c r="CO4" s="311"/>
      <c r="CP4" s="329">
        <v>22006</v>
      </c>
      <c r="CQ4" s="320"/>
      <c r="CR4" s="323" t="s">
        <v>172</v>
      </c>
      <c r="CS4" s="324"/>
      <c r="CT4" s="329">
        <v>22032</v>
      </c>
      <c r="CU4" s="320"/>
      <c r="CV4" s="323" t="s">
        <v>172</v>
      </c>
      <c r="CW4" s="324"/>
    </row>
    <row r="5" spans="1:101" s="57" customFormat="1" ht="18.75" customHeight="1" x14ac:dyDescent="0.5">
      <c r="A5" s="327"/>
      <c r="B5" s="321"/>
      <c r="C5" s="315"/>
      <c r="D5" s="311"/>
      <c r="E5" s="311"/>
      <c r="F5" s="329"/>
      <c r="G5" s="329"/>
      <c r="H5" s="311"/>
      <c r="I5" s="311"/>
      <c r="J5" s="329"/>
      <c r="K5" s="329"/>
      <c r="L5" s="311"/>
      <c r="M5" s="311"/>
      <c r="N5" s="329"/>
      <c r="O5" s="329"/>
      <c r="P5" s="311"/>
      <c r="Q5" s="311"/>
      <c r="R5" s="329"/>
      <c r="S5" s="329"/>
      <c r="T5" s="311"/>
      <c r="U5" s="311"/>
      <c r="V5" s="329"/>
      <c r="W5" s="329"/>
      <c r="X5" s="311"/>
      <c r="Y5" s="311"/>
      <c r="Z5" s="329"/>
      <c r="AA5" s="329"/>
      <c r="AB5" s="311"/>
      <c r="AC5" s="311"/>
      <c r="AD5" s="329"/>
      <c r="AE5" s="329"/>
      <c r="AF5" s="311"/>
      <c r="AG5" s="311"/>
      <c r="AH5" s="329"/>
      <c r="AI5" s="329"/>
      <c r="AJ5" s="311"/>
      <c r="AK5" s="311"/>
      <c r="AL5" s="329"/>
      <c r="AM5" s="329"/>
      <c r="AN5" s="311"/>
      <c r="AO5" s="311"/>
      <c r="AP5" s="329"/>
      <c r="AQ5" s="329"/>
      <c r="AR5" s="311"/>
      <c r="AS5" s="311"/>
      <c r="AT5" s="329"/>
      <c r="AU5" s="329"/>
      <c r="AV5" s="311"/>
      <c r="AW5" s="311"/>
      <c r="AX5" s="329"/>
      <c r="AY5" s="329"/>
      <c r="AZ5" s="330"/>
      <c r="BA5" s="330"/>
      <c r="BB5" s="320"/>
      <c r="BC5" s="320"/>
      <c r="BD5" s="311"/>
      <c r="BE5" s="311"/>
      <c r="BF5" s="320"/>
      <c r="BG5" s="320"/>
      <c r="BH5" s="311"/>
      <c r="BI5" s="311"/>
      <c r="BJ5" s="320"/>
      <c r="BK5" s="320"/>
      <c r="BL5" s="311"/>
      <c r="BM5" s="311"/>
      <c r="BN5" s="320"/>
      <c r="BO5" s="320"/>
      <c r="BP5" s="311"/>
      <c r="BQ5" s="311"/>
      <c r="BR5" s="320"/>
      <c r="BS5" s="320"/>
      <c r="BT5" s="311"/>
      <c r="BU5" s="311"/>
      <c r="BV5" s="320"/>
      <c r="BW5" s="320"/>
      <c r="BX5" s="311"/>
      <c r="BY5" s="311"/>
      <c r="BZ5" s="320"/>
      <c r="CA5" s="320"/>
      <c r="CB5" s="311"/>
      <c r="CC5" s="311"/>
      <c r="CD5" s="320"/>
      <c r="CE5" s="320"/>
      <c r="CF5" s="311"/>
      <c r="CG5" s="311"/>
      <c r="CH5" s="320"/>
      <c r="CI5" s="320"/>
      <c r="CJ5" s="311"/>
      <c r="CK5" s="311"/>
      <c r="CL5" s="320"/>
      <c r="CM5" s="320"/>
      <c r="CN5" s="311"/>
      <c r="CO5" s="311"/>
      <c r="CP5" s="320"/>
      <c r="CQ5" s="320"/>
      <c r="CR5" s="325"/>
      <c r="CS5" s="326"/>
      <c r="CT5" s="320"/>
      <c r="CU5" s="320"/>
      <c r="CV5" s="325"/>
      <c r="CW5" s="326"/>
    </row>
    <row r="6" spans="1:101" s="57" customFormat="1" x14ac:dyDescent="0.5">
      <c r="A6" s="328"/>
      <c r="B6" s="321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L4:CM5"/>
    <mergeCell ref="CN4:CO5"/>
    <mergeCell ref="CT4:CU5"/>
    <mergeCell ref="CP4:CQ5"/>
    <mergeCell ref="CR4:CS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316" t="s">
        <v>203</v>
      </c>
      <c r="B4" s="321" t="s">
        <v>29</v>
      </c>
      <c r="C4" s="315" t="s">
        <v>95</v>
      </c>
      <c r="D4" s="339" t="s">
        <v>208</v>
      </c>
      <c r="E4" s="340"/>
      <c r="F4" s="329">
        <v>22061</v>
      </c>
      <c r="G4" s="320"/>
      <c r="H4" s="311" t="s">
        <v>172</v>
      </c>
      <c r="I4" s="311"/>
      <c r="J4" s="329">
        <v>22093</v>
      </c>
      <c r="K4" s="320"/>
      <c r="L4" s="311" t="s">
        <v>172</v>
      </c>
      <c r="M4" s="311"/>
      <c r="N4" s="329">
        <v>22128</v>
      </c>
      <c r="O4" s="320"/>
      <c r="P4" s="311" t="s">
        <v>172</v>
      </c>
      <c r="Q4" s="311"/>
      <c r="R4" s="329">
        <v>22159</v>
      </c>
      <c r="S4" s="320"/>
      <c r="T4" s="311" t="s">
        <v>172</v>
      </c>
      <c r="U4" s="311"/>
      <c r="V4" s="329">
        <v>22184</v>
      </c>
      <c r="W4" s="320"/>
      <c r="X4" s="311" t="s">
        <v>172</v>
      </c>
      <c r="Y4" s="311"/>
      <c r="Z4" s="329">
        <v>22220</v>
      </c>
      <c r="AA4" s="320"/>
      <c r="AB4" s="311" t="s">
        <v>172</v>
      </c>
      <c r="AC4" s="311"/>
      <c r="AD4" s="329">
        <v>22250</v>
      </c>
      <c r="AE4" s="320"/>
      <c r="AF4" s="311" t="s">
        <v>172</v>
      </c>
      <c r="AG4" s="311"/>
      <c r="AH4" s="329">
        <v>22281</v>
      </c>
      <c r="AI4" s="320"/>
      <c r="AJ4" s="311" t="s">
        <v>172</v>
      </c>
      <c r="AK4" s="311"/>
      <c r="AL4" s="329">
        <v>22312</v>
      </c>
      <c r="AM4" s="320"/>
      <c r="AN4" s="323" t="s">
        <v>172</v>
      </c>
      <c r="AO4" s="324"/>
      <c r="AP4" s="329">
        <v>22340</v>
      </c>
      <c r="AQ4" s="320"/>
      <c r="AR4" s="323" t="s">
        <v>172</v>
      </c>
      <c r="AS4" s="324"/>
      <c r="AT4" s="329">
        <v>22366</v>
      </c>
      <c r="AU4" s="320"/>
      <c r="AV4" s="323" t="s">
        <v>207</v>
      </c>
      <c r="AW4" s="324"/>
      <c r="AX4" s="329">
        <v>22401</v>
      </c>
      <c r="AY4" s="320"/>
      <c r="AZ4" s="323" t="s">
        <v>234</v>
      </c>
      <c r="BA4" s="324"/>
      <c r="BB4" s="335" t="s">
        <v>228</v>
      </c>
      <c r="BC4" s="336"/>
      <c r="BD4" s="331" t="s">
        <v>229</v>
      </c>
      <c r="BE4" s="332"/>
    </row>
    <row r="5" spans="1:57" x14ac:dyDescent="0.2">
      <c r="A5" s="327"/>
      <c r="B5" s="321"/>
      <c r="C5" s="315"/>
      <c r="D5" s="341" t="s">
        <v>209</v>
      </c>
      <c r="E5" s="342"/>
      <c r="F5" s="320"/>
      <c r="G5" s="320"/>
      <c r="H5" s="311"/>
      <c r="I5" s="311"/>
      <c r="J5" s="320"/>
      <c r="K5" s="320"/>
      <c r="L5" s="311"/>
      <c r="M5" s="311"/>
      <c r="N5" s="320"/>
      <c r="O5" s="320"/>
      <c r="P5" s="311"/>
      <c r="Q5" s="311"/>
      <c r="R5" s="320"/>
      <c r="S5" s="320"/>
      <c r="T5" s="311"/>
      <c r="U5" s="311"/>
      <c r="V5" s="320"/>
      <c r="W5" s="320"/>
      <c r="X5" s="311"/>
      <c r="Y5" s="311"/>
      <c r="Z5" s="320"/>
      <c r="AA5" s="320"/>
      <c r="AB5" s="311"/>
      <c r="AC5" s="311"/>
      <c r="AD5" s="320"/>
      <c r="AE5" s="320"/>
      <c r="AF5" s="311"/>
      <c r="AG5" s="311"/>
      <c r="AH5" s="320"/>
      <c r="AI5" s="320"/>
      <c r="AJ5" s="311"/>
      <c r="AK5" s="311"/>
      <c r="AL5" s="320"/>
      <c r="AM5" s="320"/>
      <c r="AN5" s="325"/>
      <c r="AO5" s="326"/>
      <c r="AP5" s="320"/>
      <c r="AQ5" s="320"/>
      <c r="AR5" s="325"/>
      <c r="AS5" s="326"/>
      <c r="AT5" s="320"/>
      <c r="AU5" s="320"/>
      <c r="AV5" s="325"/>
      <c r="AW5" s="326"/>
      <c r="AX5" s="320"/>
      <c r="AY5" s="320"/>
      <c r="AZ5" s="325"/>
      <c r="BA5" s="326"/>
      <c r="BB5" s="337"/>
      <c r="BC5" s="338"/>
      <c r="BD5" s="333"/>
      <c r="BE5" s="334"/>
    </row>
    <row r="6" spans="1:57" x14ac:dyDescent="0.5">
      <c r="A6" s="328"/>
      <c r="B6" s="321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  <mergeCell ref="A4:A6"/>
    <mergeCell ref="B4:B6"/>
    <mergeCell ref="C4:C5"/>
    <mergeCell ref="D4:E4"/>
    <mergeCell ref="D5:E5"/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39"/>
  <sheetViews>
    <sheetView tabSelected="1" view="pageBreakPreview" zoomScaleNormal="80" zoomScaleSheetLayoutView="100" workbookViewId="0">
      <pane xSplit="3" ySplit="7" topLeftCell="D32" activePane="bottomRight" state="frozen"/>
      <selection pane="topRight" activeCell="D1" sqref="D1"/>
      <selection pane="bottomLeft" activeCell="A8" sqref="A8"/>
      <selection pane="bottomRight" activeCell="BD32" sqref="BD32"/>
    </sheetView>
  </sheetViews>
  <sheetFormatPr defaultRowHeight="21.75" x14ac:dyDescent="0.5"/>
  <cols>
    <col min="1" max="1" width="4.7109375" style="17" customWidth="1"/>
    <col min="2" max="2" width="41.28515625" style="88" customWidth="1"/>
    <col min="3" max="3" width="4.7109375" style="2" customWidth="1"/>
    <col min="4" max="7" width="10.7109375" style="266" customWidth="1"/>
    <col min="8" max="9" width="10.7109375" style="88" customWidth="1"/>
    <col min="10" max="11" width="10.7109375" style="266" hidden="1" customWidth="1"/>
    <col min="12" max="13" width="10.7109375" style="88" hidden="1" customWidth="1"/>
    <col min="14" max="15" width="10.7109375" style="266" hidden="1" customWidth="1"/>
    <col min="16" max="17" width="10.7109375" style="88" hidden="1" customWidth="1"/>
    <col min="18" max="19" width="10.7109375" style="266" hidden="1" customWidth="1"/>
    <col min="20" max="21" width="10.7109375" style="88" hidden="1" customWidth="1"/>
    <col min="22" max="23" width="10.7109375" style="266" hidden="1" customWidth="1"/>
    <col min="24" max="25" width="10.7109375" style="88" hidden="1" customWidth="1"/>
    <col min="26" max="27" width="10.7109375" style="266" hidden="1" customWidth="1"/>
    <col min="28" max="29" width="10.7109375" style="88" hidden="1" customWidth="1"/>
    <col min="30" max="31" width="10.7109375" style="266" hidden="1" customWidth="1"/>
    <col min="32" max="33" width="10.7109375" style="88" hidden="1" customWidth="1"/>
    <col min="34" max="35" width="10.7109375" style="266" hidden="1" customWidth="1"/>
    <col min="36" max="37" width="10.7109375" style="88" hidden="1" customWidth="1"/>
    <col min="38" max="39" width="10.7109375" style="266" hidden="1" customWidth="1"/>
    <col min="40" max="41" width="10.7109375" style="88" hidden="1" customWidth="1"/>
    <col min="42" max="43" width="10.7109375" style="266" hidden="1" customWidth="1"/>
    <col min="44" max="45" width="10.7109375" style="88" hidden="1" customWidth="1"/>
    <col min="46" max="47" width="10.7109375" style="266" hidden="1" customWidth="1"/>
    <col min="48" max="49" width="10.7109375" style="88" hidden="1" customWidth="1"/>
    <col min="50" max="51" width="10.7109375" style="266" hidden="1" customWidth="1"/>
    <col min="52" max="53" width="10.7109375" style="88" hidden="1" customWidth="1"/>
    <col min="54" max="54" width="10.7109375" style="88" customWidth="1"/>
    <col min="55" max="55" width="18.7109375" style="231" customWidth="1"/>
    <col min="56" max="16384" width="9.140625" style="231"/>
  </cols>
  <sheetData>
    <row r="1" spans="1:55" s="233" customFormat="1" ht="24" x14ac:dyDescent="0.55000000000000004">
      <c r="A1" s="290" t="s">
        <v>166</v>
      </c>
      <c r="B1" s="290"/>
      <c r="C1" s="290"/>
      <c r="D1" s="291"/>
      <c r="E1" s="291"/>
      <c r="F1" s="291"/>
      <c r="G1" s="291"/>
      <c r="H1" s="292"/>
      <c r="I1" s="292"/>
      <c r="J1" s="291"/>
      <c r="K1" s="291"/>
      <c r="L1" s="292"/>
      <c r="M1" s="292"/>
      <c r="N1" s="291"/>
      <c r="O1" s="291"/>
      <c r="P1" s="292"/>
      <c r="Q1" s="292"/>
      <c r="R1" s="291"/>
      <c r="S1" s="291"/>
      <c r="T1" s="292"/>
      <c r="U1" s="292"/>
      <c r="V1" s="291"/>
      <c r="W1" s="291"/>
      <c r="X1" s="292"/>
      <c r="Y1" s="292"/>
      <c r="Z1" s="291"/>
      <c r="AA1" s="291"/>
      <c r="AB1" s="292"/>
      <c r="AC1" s="292"/>
      <c r="AD1" s="291"/>
      <c r="AE1" s="291"/>
      <c r="AF1" s="292"/>
      <c r="AG1" s="292"/>
      <c r="AH1" s="291"/>
      <c r="AI1" s="291"/>
      <c r="AJ1" s="292"/>
      <c r="AK1" s="292"/>
      <c r="AL1" s="291"/>
      <c r="AM1" s="291"/>
      <c r="AN1" s="292"/>
      <c r="AO1" s="292"/>
      <c r="AP1" s="291"/>
      <c r="AQ1" s="291"/>
      <c r="AR1" s="292"/>
      <c r="AS1" s="292"/>
      <c r="AT1" s="291"/>
      <c r="AU1" s="291"/>
      <c r="AV1" s="292"/>
      <c r="AW1" s="292"/>
      <c r="AX1" s="291"/>
      <c r="AY1" s="291"/>
      <c r="AZ1" s="292"/>
      <c r="BA1" s="292"/>
      <c r="BB1" s="292"/>
    </row>
    <row r="2" spans="1:55" s="299" customFormat="1" ht="24" x14ac:dyDescent="0.55000000000000004">
      <c r="A2" s="296" t="s">
        <v>295</v>
      </c>
      <c r="B2" s="296"/>
      <c r="C2" s="296"/>
      <c r="D2" s="297"/>
      <c r="E2" s="297"/>
      <c r="F2" s="297"/>
      <c r="G2" s="297"/>
      <c r="H2" s="298"/>
      <c r="I2" s="298"/>
      <c r="J2" s="297"/>
      <c r="K2" s="297"/>
      <c r="L2" s="298"/>
      <c r="M2" s="298"/>
      <c r="N2" s="297"/>
      <c r="O2" s="297"/>
      <c r="P2" s="298"/>
      <c r="Q2" s="298"/>
      <c r="R2" s="297"/>
      <c r="S2" s="297"/>
      <c r="T2" s="298"/>
      <c r="U2" s="298"/>
      <c r="V2" s="297"/>
      <c r="W2" s="297"/>
      <c r="X2" s="298"/>
      <c r="Y2" s="298"/>
      <c r="Z2" s="297"/>
      <c r="AA2" s="297"/>
      <c r="AB2" s="298"/>
      <c r="AC2" s="298"/>
      <c r="AD2" s="297"/>
      <c r="AE2" s="297"/>
      <c r="AF2" s="298"/>
      <c r="AG2" s="298"/>
      <c r="AH2" s="297"/>
      <c r="AI2" s="297"/>
      <c r="AJ2" s="298"/>
      <c r="AK2" s="298"/>
      <c r="AL2" s="297"/>
      <c r="AM2" s="297"/>
      <c r="AN2" s="298"/>
      <c r="AO2" s="298"/>
      <c r="AP2" s="297"/>
      <c r="AQ2" s="297"/>
      <c r="AR2" s="298"/>
      <c r="AS2" s="298"/>
      <c r="AT2" s="297"/>
      <c r="AU2" s="297"/>
      <c r="AV2" s="298"/>
      <c r="AW2" s="298"/>
      <c r="AX2" s="297"/>
      <c r="AY2" s="297"/>
      <c r="AZ2" s="298"/>
      <c r="BA2" s="298"/>
      <c r="BB2" s="298"/>
    </row>
    <row r="3" spans="1:55" s="233" customFormat="1" ht="24" customHeight="1" x14ac:dyDescent="0.55000000000000004">
      <c r="A3" s="293" t="s">
        <v>294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5"/>
    </row>
    <row r="4" spans="1:55" ht="21.75" customHeight="1" x14ac:dyDescent="0.2">
      <c r="A4" s="316" t="s">
        <v>203</v>
      </c>
      <c r="B4" s="321" t="s">
        <v>29</v>
      </c>
      <c r="C4" s="315" t="s">
        <v>95</v>
      </c>
      <c r="D4" s="349" t="s">
        <v>208</v>
      </c>
      <c r="E4" s="350"/>
      <c r="F4" s="343">
        <v>24989</v>
      </c>
      <c r="G4" s="344"/>
      <c r="H4" s="345" t="s">
        <v>207</v>
      </c>
      <c r="I4" s="346"/>
      <c r="J4" s="343">
        <v>25019</v>
      </c>
      <c r="K4" s="344"/>
      <c r="L4" s="345" t="s">
        <v>207</v>
      </c>
      <c r="M4" s="346"/>
      <c r="N4" s="343">
        <v>25050</v>
      </c>
      <c r="O4" s="344"/>
      <c r="P4" s="345" t="s">
        <v>172</v>
      </c>
      <c r="Q4" s="346"/>
      <c r="R4" s="343">
        <v>25081</v>
      </c>
      <c r="S4" s="344"/>
      <c r="T4" s="345" t="s">
        <v>207</v>
      </c>
      <c r="U4" s="346"/>
      <c r="V4" s="343">
        <v>25111</v>
      </c>
      <c r="W4" s="344"/>
      <c r="X4" s="345" t="s">
        <v>172</v>
      </c>
      <c r="Y4" s="346"/>
      <c r="Z4" s="343">
        <v>25142</v>
      </c>
      <c r="AA4" s="344"/>
      <c r="AB4" s="345" t="s">
        <v>172</v>
      </c>
      <c r="AC4" s="346"/>
      <c r="AD4" s="343">
        <v>25172</v>
      </c>
      <c r="AE4" s="344"/>
      <c r="AF4" s="345" t="s">
        <v>172</v>
      </c>
      <c r="AG4" s="346"/>
      <c r="AH4" s="343">
        <v>25203</v>
      </c>
      <c r="AI4" s="344"/>
      <c r="AJ4" s="345" t="s">
        <v>172</v>
      </c>
      <c r="AK4" s="346"/>
      <c r="AL4" s="343">
        <v>25234</v>
      </c>
      <c r="AM4" s="344"/>
      <c r="AN4" s="345" t="s">
        <v>172</v>
      </c>
      <c r="AO4" s="346"/>
      <c r="AP4" s="343">
        <v>25262</v>
      </c>
      <c r="AQ4" s="344"/>
      <c r="AR4" s="345" t="s">
        <v>172</v>
      </c>
      <c r="AS4" s="346"/>
      <c r="AT4" s="343">
        <v>25293</v>
      </c>
      <c r="AU4" s="344"/>
      <c r="AV4" s="345" t="s">
        <v>172</v>
      </c>
      <c r="AW4" s="346"/>
      <c r="AX4" s="343">
        <v>25323</v>
      </c>
      <c r="AY4" s="344"/>
      <c r="AZ4" s="345" t="s">
        <v>207</v>
      </c>
      <c r="BA4" s="346"/>
      <c r="BB4" s="284"/>
    </row>
    <row r="5" spans="1:55" ht="21.75" customHeight="1" x14ac:dyDescent="0.2">
      <c r="A5" s="327"/>
      <c r="B5" s="321"/>
      <c r="C5" s="315"/>
      <c r="D5" s="351">
        <v>244104</v>
      </c>
      <c r="E5" s="352"/>
      <c r="F5" s="344"/>
      <c r="G5" s="344"/>
      <c r="H5" s="347"/>
      <c r="I5" s="348"/>
      <c r="J5" s="344"/>
      <c r="K5" s="344"/>
      <c r="L5" s="347"/>
      <c r="M5" s="348"/>
      <c r="N5" s="344"/>
      <c r="O5" s="344"/>
      <c r="P5" s="347"/>
      <c r="Q5" s="348"/>
      <c r="R5" s="344"/>
      <c r="S5" s="344"/>
      <c r="T5" s="347"/>
      <c r="U5" s="348"/>
      <c r="V5" s="344"/>
      <c r="W5" s="344"/>
      <c r="X5" s="347"/>
      <c r="Y5" s="348"/>
      <c r="Z5" s="344"/>
      <c r="AA5" s="344"/>
      <c r="AB5" s="347"/>
      <c r="AC5" s="348"/>
      <c r="AD5" s="344"/>
      <c r="AE5" s="344"/>
      <c r="AF5" s="347"/>
      <c r="AG5" s="348"/>
      <c r="AH5" s="344"/>
      <c r="AI5" s="344"/>
      <c r="AJ5" s="347"/>
      <c r="AK5" s="348"/>
      <c r="AL5" s="344"/>
      <c r="AM5" s="344"/>
      <c r="AN5" s="347"/>
      <c r="AO5" s="348"/>
      <c r="AP5" s="344"/>
      <c r="AQ5" s="344"/>
      <c r="AR5" s="347"/>
      <c r="AS5" s="348"/>
      <c r="AT5" s="344"/>
      <c r="AU5" s="344"/>
      <c r="AV5" s="347"/>
      <c r="AW5" s="348"/>
      <c r="AX5" s="344"/>
      <c r="AY5" s="344"/>
      <c r="AZ5" s="347"/>
      <c r="BA5" s="348"/>
      <c r="BB5" s="284"/>
    </row>
    <row r="6" spans="1:55" x14ac:dyDescent="0.5">
      <c r="A6" s="328"/>
      <c r="B6" s="321"/>
      <c r="C6" s="215" t="s">
        <v>96</v>
      </c>
      <c r="D6" s="249" t="s">
        <v>38</v>
      </c>
      <c r="E6" s="249" t="s">
        <v>39</v>
      </c>
      <c r="F6" s="249" t="s">
        <v>38</v>
      </c>
      <c r="G6" s="249" t="s">
        <v>39</v>
      </c>
      <c r="H6" s="159" t="s">
        <v>38</v>
      </c>
      <c r="I6" s="159" t="s">
        <v>39</v>
      </c>
      <c r="J6" s="249" t="s">
        <v>38</v>
      </c>
      <c r="K6" s="249" t="s">
        <v>39</v>
      </c>
      <c r="L6" s="159" t="s">
        <v>38</v>
      </c>
      <c r="M6" s="159" t="s">
        <v>39</v>
      </c>
      <c r="N6" s="249" t="s">
        <v>38</v>
      </c>
      <c r="O6" s="249" t="s">
        <v>39</v>
      </c>
      <c r="P6" s="159" t="s">
        <v>38</v>
      </c>
      <c r="Q6" s="159" t="s">
        <v>39</v>
      </c>
      <c r="R6" s="249" t="s">
        <v>38</v>
      </c>
      <c r="S6" s="249" t="s">
        <v>39</v>
      </c>
      <c r="T6" s="159" t="s">
        <v>38</v>
      </c>
      <c r="U6" s="159" t="s">
        <v>39</v>
      </c>
      <c r="V6" s="249" t="s">
        <v>38</v>
      </c>
      <c r="W6" s="249" t="s">
        <v>39</v>
      </c>
      <c r="X6" s="159" t="s">
        <v>38</v>
      </c>
      <c r="Y6" s="159" t="s">
        <v>39</v>
      </c>
      <c r="Z6" s="249" t="s">
        <v>38</v>
      </c>
      <c r="AA6" s="249" t="s">
        <v>39</v>
      </c>
      <c r="AB6" s="159" t="s">
        <v>38</v>
      </c>
      <c r="AC6" s="159" t="s">
        <v>39</v>
      </c>
      <c r="AD6" s="249" t="s">
        <v>38</v>
      </c>
      <c r="AE6" s="249" t="s">
        <v>39</v>
      </c>
      <c r="AF6" s="159" t="s">
        <v>38</v>
      </c>
      <c r="AG6" s="159" t="s">
        <v>39</v>
      </c>
      <c r="AH6" s="249" t="s">
        <v>38</v>
      </c>
      <c r="AI6" s="249" t="s">
        <v>39</v>
      </c>
      <c r="AJ6" s="159" t="s">
        <v>38</v>
      </c>
      <c r="AK6" s="159" t="s">
        <v>39</v>
      </c>
      <c r="AL6" s="249" t="s">
        <v>38</v>
      </c>
      <c r="AM6" s="249" t="s">
        <v>39</v>
      </c>
      <c r="AN6" s="159" t="s">
        <v>38</v>
      </c>
      <c r="AO6" s="159" t="s">
        <v>39</v>
      </c>
      <c r="AP6" s="249" t="s">
        <v>38</v>
      </c>
      <c r="AQ6" s="249" t="s">
        <v>39</v>
      </c>
      <c r="AR6" s="159" t="s">
        <v>38</v>
      </c>
      <c r="AS6" s="159" t="s">
        <v>39</v>
      </c>
      <c r="AT6" s="249" t="s">
        <v>38</v>
      </c>
      <c r="AU6" s="249" t="s">
        <v>39</v>
      </c>
      <c r="AV6" s="159" t="s">
        <v>38</v>
      </c>
      <c r="AW6" s="159" t="s">
        <v>39</v>
      </c>
      <c r="AX6" s="249" t="s">
        <v>38</v>
      </c>
      <c r="AY6" s="249" t="s">
        <v>39</v>
      </c>
      <c r="AZ6" s="159" t="s">
        <v>38</v>
      </c>
      <c r="BA6" s="159" t="s">
        <v>39</v>
      </c>
      <c r="BB6" s="285"/>
    </row>
    <row r="7" spans="1:55" ht="24" x14ac:dyDescent="0.5">
      <c r="A7" s="216"/>
      <c r="B7" s="232"/>
      <c r="C7" s="215"/>
      <c r="D7" s="249"/>
      <c r="E7" s="249"/>
      <c r="F7" s="249"/>
      <c r="G7" s="249"/>
      <c r="H7" s="273"/>
      <c r="I7" s="159"/>
      <c r="J7" s="249"/>
      <c r="K7" s="249"/>
      <c r="L7" s="159"/>
      <c r="M7" s="159"/>
      <c r="N7" s="249"/>
      <c r="O7" s="249"/>
      <c r="P7" s="159"/>
      <c r="Q7" s="159"/>
      <c r="R7" s="249"/>
      <c r="S7" s="249"/>
      <c r="T7" s="159"/>
      <c r="U7" s="159"/>
      <c r="V7" s="249"/>
      <c r="W7" s="249"/>
      <c r="X7" s="159"/>
      <c r="Y7" s="159"/>
      <c r="Z7" s="249"/>
      <c r="AA7" s="249"/>
      <c r="AB7" s="159"/>
      <c r="AC7" s="159"/>
      <c r="AD7" s="249"/>
      <c r="AE7" s="249"/>
      <c r="AF7" s="159"/>
      <c r="AG7" s="159"/>
      <c r="AH7" s="249"/>
      <c r="AI7" s="249"/>
      <c r="AJ7" s="159"/>
      <c r="AK7" s="159"/>
      <c r="AL7" s="249"/>
      <c r="AM7" s="249"/>
      <c r="AN7" s="159"/>
      <c r="AO7" s="159"/>
      <c r="AP7" s="249"/>
      <c r="AQ7" s="249"/>
      <c r="AR7" s="159"/>
      <c r="AS7" s="159"/>
      <c r="AT7" s="249"/>
      <c r="AU7" s="249"/>
      <c r="AV7" s="159"/>
      <c r="AW7" s="159"/>
      <c r="AX7" s="249"/>
      <c r="AY7" s="249"/>
      <c r="AZ7" s="159"/>
      <c r="BA7" s="159"/>
      <c r="BB7" s="285"/>
    </row>
    <row r="8" spans="1:55" ht="20.100000000000001" customHeight="1" x14ac:dyDescent="0.55000000000000004">
      <c r="A8" s="217">
        <v>1</v>
      </c>
      <c r="B8" s="218" t="s">
        <v>1</v>
      </c>
      <c r="C8" s="219" t="s">
        <v>283</v>
      </c>
      <c r="D8" s="250">
        <v>34303.019999999997</v>
      </c>
      <c r="E8" s="250"/>
      <c r="F8" s="251">
        <v>15000</v>
      </c>
      <c r="G8" s="250">
        <v>19223.32</v>
      </c>
      <c r="H8" s="237">
        <f>SUM(D8+F8-G8)</f>
        <v>30079.699999999997</v>
      </c>
      <c r="I8" s="239">
        <v>0</v>
      </c>
      <c r="J8" s="251"/>
      <c r="K8" s="250"/>
      <c r="L8" s="239">
        <f>SUM(H8+J8-K8)</f>
        <v>30079.699999999997</v>
      </c>
      <c r="M8" s="239">
        <v>0</v>
      </c>
      <c r="N8" s="251"/>
      <c r="O8" s="250"/>
      <c r="P8" s="239">
        <f>SUM(L8+N8-O8)</f>
        <v>30079.699999999997</v>
      </c>
      <c r="Q8" s="239">
        <v>0</v>
      </c>
      <c r="R8" s="251"/>
      <c r="S8" s="250"/>
      <c r="T8" s="239">
        <f>SUM(P8+R8-S8)</f>
        <v>30079.699999999997</v>
      </c>
      <c r="U8" s="239">
        <v>0</v>
      </c>
      <c r="V8" s="251"/>
      <c r="W8" s="250"/>
      <c r="X8" s="239">
        <f>SUM(T8+V8-W8)</f>
        <v>30079.699999999997</v>
      </c>
      <c r="Y8" s="239">
        <v>0</v>
      </c>
      <c r="Z8" s="251"/>
      <c r="AA8" s="250"/>
      <c r="AB8" s="239">
        <f>SUM(X8+Z8-AA8)</f>
        <v>30079.699999999997</v>
      </c>
      <c r="AC8" s="239">
        <v>0</v>
      </c>
      <c r="AD8" s="251"/>
      <c r="AE8" s="250"/>
      <c r="AF8" s="239">
        <f t="shared" ref="AF8:AF49" si="0">SUM(AB8+AD8-AE8)</f>
        <v>30079.699999999997</v>
      </c>
      <c r="AG8" s="239"/>
      <c r="AH8" s="251"/>
      <c r="AI8" s="250"/>
      <c r="AJ8" s="239">
        <f t="shared" ref="AJ8:AJ49" si="1">SUM(AF8+AH8-AI8)</f>
        <v>30079.699999999997</v>
      </c>
      <c r="AK8" s="239"/>
      <c r="AL8" s="251"/>
      <c r="AM8" s="250"/>
      <c r="AN8" s="239">
        <f t="shared" ref="AN8:AN12" si="2">SUM(AJ8+AL8-AM8)</f>
        <v>30079.699999999997</v>
      </c>
      <c r="AO8" s="239"/>
      <c r="AP8" s="251"/>
      <c r="AQ8" s="250"/>
      <c r="AR8" s="239">
        <f t="shared" ref="AR8:AR12" si="3">SUM(AN8+AP8-AQ8)</f>
        <v>30079.699999999997</v>
      </c>
      <c r="AS8" s="239"/>
      <c r="AT8" s="251"/>
      <c r="AU8" s="250"/>
      <c r="AV8" s="239">
        <f t="shared" ref="AV8:AV12" si="4">SUM(AR8+AT8-AU8)</f>
        <v>30079.699999999997</v>
      </c>
      <c r="AW8" s="239"/>
      <c r="AX8" s="251"/>
      <c r="AY8" s="250"/>
      <c r="AZ8" s="239">
        <f t="shared" ref="AZ8:AZ12" si="5">SUM(AV8+AX8-AY8)</f>
        <v>30079.699999999997</v>
      </c>
      <c r="BA8" s="239"/>
      <c r="BB8" s="286"/>
    </row>
    <row r="9" spans="1:55" ht="20.100000000000001" customHeight="1" x14ac:dyDescent="0.55000000000000004">
      <c r="A9" s="246">
        <v>2</v>
      </c>
      <c r="B9" s="220" t="s">
        <v>40</v>
      </c>
      <c r="C9" s="221" t="s">
        <v>284</v>
      </c>
      <c r="D9" s="252">
        <v>274564.59000000003</v>
      </c>
      <c r="E9" s="275"/>
      <c r="F9" s="255"/>
      <c r="G9" s="252"/>
      <c r="H9" s="238">
        <f t="shared" ref="H9:H72" si="6">SUM(D9+F9-G9)</f>
        <v>274564.59000000003</v>
      </c>
      <c r="I9" s="237">
        <v>0</v>
      </c>
      <c r="J9" s="255"/>
      <c r="K9" s="252"/>
      <c r="L9" s="237">
        <f>SUM(H9+J9-K9)</f>
        <v>274564.59000000003</v>
      </c>
      <c r="M9" s="237">
        <v>0</v>
      </c>
      <c r="N9" s="255"/>
      <c r="O9" s="252"/>
      <c r="P9" s="237">
        <f>SUM(L9+N9-O9)</f>
        <v>274564.59000000003</v>
      </c>
      <c r="Q9" s="237">
        <v>0</v>
      </c>
      <c r="R9" s="255"/>
      <c r="S9" s="252"/>
      <c r="T9" s="237">
        <f>SUM(P9+R9-S9)</f>
        <v>274564.59000000003</v>
      </c>
      <c r="U9" s="237">
        <v>0</v>
      </c>
      <c r="V9" s="255"/>
      <c r="W9" s="252"/>
      <c r="X9" s="237">
        <f>SUM(T9+V9-W9)</f>
        <v>274564.59000000003</v>
      </c>
      <c r="Y9" s="237">
        <v>0</v>
      </c>
      <c r="Z9" s="255"/>
      <c r="AA9" s="252"/>
      <c r="AB9" s="237">
        <f>SUM(X9+Z9-AA9)</f>
        <v>274564.59000000003</v>
      </c>
      <c r="AC9" s="237">
        <v>0</v>
      </c>
      <c r="AD9" s="255"/>
      <c r="AE9" s="252"/>
      <c r="AF9" s="239">
        <f t="shared" si="0"/>
        <v>274564.59000000003</v>
      </c>
      <c r="AG9" s="239">
        <f>SUM(AC9+AE9-AD9)</f>
        <v>0</v>
      </c>
      <c r="AH9" s="255"/>
      <c r="AI9" s="252"/>
      <c r="AJ9" s="239">
        <f t="shared" si="1"/>
        <v>274564.59000000003</v>
      </c>
      <c r="AK9" s="239"/>
      <c r="AL9" s="255"/>
      <c r="AM9" s="252"/>
      <c r="AN9" s="239">
        <f t="shared" si="2"/>
        <v>274564.59000000003</v>
      </c>
      <c r="AO9" s="239"/>
      <c r="AP9" s="255"/>
      <c r="AQ9" s="252"/>
      <c r="AR9" s="239">
        <f t="shared" si="3"/>
        <v>274564.59000000003</v>
      </c>
      <c r="AS9" s="239"/>
      <c r="AT9" s="255"/>
      <c r="AU9" s="252"/>
      <c r="AV9" s="239">
        <f t="shared" si="4"/>
        <v>274564.59000000003</v>
      </c>
      <c r="AW9" s="239"/>
      <c r="AX9" s="255"/>
      <c r="AY9" s="252"/>
      <c r="AZ9" s="239">
        <f t="shared" si="5"/>
        <v>274564.59000000003</v>
      </c>
      <c r="BA9" s="239"/>
      <c r="BB9" s="286"/>
    </row>
    <row r="10" spans="1:55" ht="20.100000000000001" customHeight="1" x14ac:dyDescent="0.55000000000000004">
      <c r="A10" s="246">
        <v>3</v>
      </c>
      <c r="B10" s="222" t="s">
        <v>246</v>
      </c>
      <c r="C10" s="221">
        <v>25</v>
      </c>
      <c r="D10" s="252">
        <v>597.76</v>
      </c>
      <c r="E10" s="254"/>
      <c r="F10" s="254"/>
      <c r="G10" s="252"/>
      <c r="H10" s="238">
        <f t="shared" si="6"/>
        <v>597.76</v>
      </c>
      <c r="I10" s="237">
        <v>0</v>
      </c>
      <c r="J10" s="254"/>
      <c r="K10" s="252"/>
      <c r="L10" s="237">
        <f>SUM(H10+J10-K10)</f>
        <v>597.76</v>
      </c>
      <c r="M10" s="237">
        <v>0</v>
      </c>
      <c r="N10" s="254"/>
      <c r="O10" s="252"/>
      <c r="P10" s="237">
        <f>SUM(L10+N10-O10)</f>
        <v>597.76</v>
      </c>
      <c r="Q10" s="237">
        <v>0</v>
      </c>
      <c r="R10" s="254"/>
      <c r="S10" s="252"/>
      <c r="T10" s="237">
        <f>SUM(P10+R10-S10)</f>
        <v>597.76</v>
      </c>
      <c r="U10" s="237">
        <v>0</v>
      </c>
      <c r="V10" s="254"/>
      <c r="W10" s="252"/>
      <c r="X10" s="237">
        <f>SUM(T10+V10-W10)</f>
        <v>597.76</v>
      </c>
      <c r="Y10" s="237">
        <v>0</v>
      </c>
      <c r="Z10" s="254"/>
      <c r="AA10" s="252"/>
      <c r="AB10" s="237">
        <f>SUM(X10+Z10-AA10)</f>
        <v>597.76</v>
      </c>
      <c r="AC10" s="237">
        <v>0</v>
      </c>
      <c r="AD10" s="254"/>
      <c r="AE10" s="252"/>
      <c r="AF10" s="239">
        <f t="shared" si="0"/>
        <v>597.76</v>
      </c>
      <c r="AG10" s="239">
        <f>SUM(AC10+AE10-AD10)</f>
        <v>0</v>
      </c>
      <c r="AH10" s="254"/>
      <c r="AI10" s="252"/>
      <c r="AJ10" s="239">
        <f t="shared" si="1"/>
        <v>597.76</v>
      </c>
      <c r="AK10" s="239">
        <f>SUM(AG10+AI10-AH10)</f>
        <v>0</v>
      </c>
      <c r="AL10" s="254"/>
      <c r="AM10" s="252"/>
      <c r="AN10" s="239">
        <f t="shared" si="2"/>
        <v>597.76</v>
      </c>
      <c r="AO10" s="239">
        <f>SUM(AK10+AM10-AL10)</f>
        <v>0</v>
      </c>
      <c r="AP10" s="254"/>
      <c r="AQ10" s="252"/>
      <c r="AR10" s="239">
        <f t="shared" si="3"/>
        <v>597.76</v>
      </c>
      <c r="AS10" s="239">
        <f>SUM(AO10+AQ10-AP10)</f>
        <v>0</v>
      </c>
      <c r="AT10" s="254"/>
      <c r="AU10" s="252"/>
      <c r="AV10" s="239">
        <f t="shared" si="4"/>
        <v>597.76</v>
      </c>
      <c r="AW10" s="239"/>
      <c r="AX10" s="254"/>
      <c r="AY10" s="252"/>
      <c r="AZ10" s="239">
        <f t="shared" si="5"/>
        <v>597.76</v>
      </c>
      <c r="BA10" s="239">
        <f>SUM(AW10+AY10-AX10)</f>
        <v>0</v>
      </c>
      <c r="BB10" s="286"/>
      <c r="BC10" s="302"/>
    </row>
    <row r="11" spans="1:55" ht="20.100000000000001" customHeight="1" x14ac:dyDescent="0.55000000000000004">
      <c r="A11" s="246">
        <v>4</v>
      </c>
      <c r="B11" s="223" t="s">
        <v>247</v>
      </c>
      <c r="C11" s="221" t="s">
        <v>285</v>
      </c>
      <c r="D11" s="254">
        <v>52476.639999999999</v>
      </c>
      <c r="E11" s="254"/>
      <c r="F11" s="254"/>
      <c r="G11" s="252">
        <v>15000</v>
      </c>
      <c r="H11" s="237">
        <f t="shared" si="6"/>
        <v>37476.639999999999</v>
      </c>
      <c r="I11" s="237">
        <v>0</v>
      </c>
      <c r="J11" s="254"/>
      <c r="K11" s="252"/>
      <c r="L11" s="237">
        <f t="shared" ref="L11:L12" si="7">SUM(H11+J11-K11)</f>
        <v>37476.639999999999</v>
      </c>
      <c r="M11" s="237">
        <v>0</v>
      </c>
      <c r="N11" s="254"/>
      <c r="O11" s="252"/>
      <c r="P11" s="237">
        <f t="shared" ref="P11:P12" si="8">SUM(L11+N11-O11)</f>
        <v>37476.639999999999</v>
      </c>
      <c r="Q11" s="237">
        <v>0</v>
      </c>
      <c r="R11" s="254"/>
      <c r="S11" s="252"/>
      <c r="T11" s="237">
        <f t="shared" ref="T11:T12" si="9">SUM(P11+R11-S11)</f>
        <v>37476.639999999999</v>
      </c>
      <c r="U11" s="237">
        <v>0</v>
      </c>
      <c r="V11" s="254"/>
      <c r="W11" s="252"/>
      <c r="X11" s="237">
        <f t="shared" ref="X11:X12" si="10">SUM(T11+V11-W11)</f>
        <v>37476.639999999999</v>
      </c>
      <c r="Y11" s="237">
        <v>0</v>
      </c>
      <c r="Z11" s="254"/>
      <c r="AA11" s="252"/>
      <c r="AB11" s="237">
        <f t="shared" ref="AB11:AB12" si="11">SUM(X11+Z11-AA11)</f>
        <v>37476.639999999999</v>
      </c>
      <c r="AC11" s="237">
        <v>0</v>
      </c>
      <c r="AD11" s="254"/>
      <c r="AE11" s="252"/>
      <c r="AF11" s="239">
        <f t="shared" si="0"/>
        <v>37476.639999999999</v>
      </c>
      <c r="AG11" s="239"/>
      <c r="AH11" s="254"/>
      <c r="AI11" s="252"/>
      <c r="AJ11" s="239">
        <f t="shared" si="1"/>
        <v>37476.639999999999</v>
      </c>
      <c r="AK11" s="239"/>
      <c r="AL11" s="254"/>
      <c r="AM11" s="252"/>
      <c r="AN11" s="239">
        <f t="shared" si="2"/>
        <v>37476.639999999999</v>
      </c>
      <c r="AO11" s="239"/>
      <c r="AP11" s="254"/>
      <c r="AQ11" s="252"/>
      <c r="AR11" s="239">
        <f t="shared" si="3"/>
        <v>37476.639999999999</v>
      </c>
      <c r="AS11" s="239"/>
      <c r="AT11" s="254"/>
      <c r="AU11" s="252"/>
      <c r="AV11" s="239">
        <f t="shared" si="4"/>
        <v>37476.639999999999</v>
      </c>
      <c r="AW11" s="239"/>
      <c r="AX11" s="254"/>
      <c r="AY11" s="252"/>
      <c r="AZ11" s="239">
        <f t="shared" si="5"/>
        <v>37476.639999999999</v>
      </c>
      <c r="BA11" s="239"/>
      <c r="BB11" s="286"/>
      <c r="BC11" s="302"/>
    </row>
    <row r="12" spans="1:55" ht="20.100000000000001" customHeight="1" x14ac:dyDescent="0.55000000000000004">
      <c r="A12" s="246">
        <v>5</v>
      </c>
      <c r="B12" s="220" t="s">
        <v>248</v>
      </c>
      <c r="C12" s="221">
        <v>30</v>
      </c>
      <c r="D12" s="255">
        <v>515.70000000000005</v>
      </c>
      <c r="E12" s="254"/>
      <c r="F12" s="254"/>
      <c r="G12" s="252"/>
      <c r="H12" s="244">
        <f t="shared" si="6"/>
        <v>515.70000000000005</v>
      </c>
      <c r="I12" s="237">
        <v>0</v>
      </c>
      <c r="J12" s="254"/>
      <c r="K12" s="252"/>
      <c r="L12" s="237">
        <f t="shared" si="7"/>
        <v>515.70000000000005</v>
      </c>
      <c r="M12" s="237">
        <v>0</v>
      </c>
      <c r="N12" s="254"/>
      <c r="O12" s="252"/>
      <c r="P12" s="237">
        <f t="shared" si="8"/>
        <v>515.70000000000005</v>
      </c>
      <c r="Q12" s="237">
        <v>0</v>
      </c>
      <c r="R12" s="254"/>
      <c r="S12" s="252"/>
      <c r="T12" s="237">
        <f t="shared" si="9"/>
        <v>515.70000000000005</v>
      </c>
      <c r="U12" s="237">
        <v>0</v>
      </c>
      <c r="V12" s="254"/>
      <c r="W12" s="252"/>
      <c r="X12" s="237">
        <f t="shared" si="10"/>
        <v>515.70000000000005</v>
      </c>
      <c r="Y12" s="237">
        <v>0</v>
      </c>
      <c r="Z12" s="254"/>
      <c r="AA12" s="252"/>
      <c r="AB12" s="237">
        <f t="shared" si="11"/>
        <v>515.70000000000005</v>
      </c>
      <c r="AC12" s="237">
        <v>0</v>
      </c>
      <c r="AD12" s="254"/>
      <c r="AE12" s="252"/>
      <c r="AF12" s="239">
        <f t="shared" si="0"/>
        <v>515.70000000000005</v>
      </c>
      <c r="AG12" s="239">
        <f t="shared" ref="AG12:AG24" si="12">SUM(AC12+AE12-AD12)</f>
        <v>0</v>
      </c>
      <c r="AH12" s="254"/>
      <c r="AI12" s="252"/>
      <c r="AJ12" s="239">
        <f t="shared" si="1"/>
        <v>515.70000000000005</v>
      </c>
      <c r="AK12" s="239">
        <f t="shared" ref="AK12:AK24" si="13">SUM(AG12+AI12-AH12)</f>
        <v>0</v>
      </c>
      <c r="AL12" s="254"/>
      <c r="AM12" s="252"/>
      <c r="AN12" s="239">
        <f t="shared" si="2"/>
        <v>515.70000000000005</v>
      </c>
      <c r="AO12" s="239">
        <f t="shared" ref="AO12:AO13" si="14">SUM(AK12+AM12-AL12)</f>
        <v>0</v>
      </c>
      <c r="AP12" s="254"/>
      <c r="AQ12" s="252"/>
      <c r="AR12" s="239">
        <f t="shared" si="3"/>
        <v>515.70000000000005</v>
      </c>
      <c r="AS12" s="239">
        <f t="shared" ref="AS12:AS13" si="15">SUM(AO12+AQ12-AP12)</f>
        <v>0</v>
      </c>
      <c r="AT12" s="254"/>
      <c r="AU12" s="252"/>
      <c r="AV12" s="239">
        <f t="shared" si="4"/>
        <v>515.70000000000005</v>
      </c>
      <c r="AW12" s="239"/>
      <c r="AX12" s="254"/>
      <c r="AY12" s="252"/>
      <c r="AZ12" s="239">
        <f t="shared" si="5"/>
        <v>515.70000000000005</v>
      </c>
      <c r="BA12" s="239">
        <f t="shared" ref="BA12:BA13" si="16">SUM(AW12+AY12-AX12)</f>
        <v>0</v>
      </c>
      <c r="BB12" s="286"/>
      <c r="BC12" s="302">
        <f>SUM(H9:H12)</f>
        <v>313154.69000000006</v>
      </c>
    </row>
    <row r="13" spans="1:55" ht="20.100000000000001" customHeight="1" x14ac:dyDescent="0.55000000000000004">
      <c r="A13" s="246">
        <v>6</v>
      </c>
      <c r="B13" s="222" t="s">
        <v>82</v>
      </c>
      <c r="C13" s="221">
        <v>31</v>
      </c>
      <c r="D13" s="254"/>
      <c r="E13" s="253"/>
      <c r="F13" s="253"/>
      <c r="G13" s="252"/>
      <c r="H13" s="238">
        <f t="shared" si="6"/>
        <v>0</v>
      </c>
      <c r="I13" s="237">
        <f>E13+G13-F13</f>
        <v>0</v>
      </c>
      <c r="J13" s="253"/>
      <c r="K13" s="252"/>
      <c r="L13" s="237"/>
      <c r="M13" s="237">
        <f>I13+K13-J13</f>
        <v>0</v>
      </c>
      <c r="N13" s="253"/>
      <c r="O13" s="252"/>
      <c r="P13" s="237"/>
      <c r="Q13" s="237">
        <f>M13+O13-N13</f>
        <v>0</v>
      </c>
      <c r="R13" s="253"/>
      <c r="S13" s="252"/>
      <c r="T13" s="237"/>
      <c r="U13" s="237">
        <f>Q13+S13-R13</f>
        <v>0</v>
      </c>
      <c r="V13" s="253"/>
      <c r="W13" s="252"/>
      <c r="X13" s="237"/>
      <c r="Y13" s="237">
        <f>U13+W13-V13</f>
        <v>0</v>
      </c>
      <c r="Z13" s="253"/>
      <c r="AA13" s="252"/>
      <c r="AB13" s="237"/>
      <c r="AC13" s="237">
        <f>Y13+AA13-Z13</f>
        <v>0</v>
      </c>
      <c r="AD13" s="253"/>
      <c r="AE13" s="252"/>
      <c r="AF13" s="239">
        <f t="shared" si="0"/>
        <v>0</v>
      </c>
      <c r="AG13" s="239">
        <f t="shared" si="12"/>
        <v>0</v>
      </c>
      <c r="AH13" s="253"/>
      <c r="AI13" s="252"/>
      <c r="AJ13" s="239"/>
      <c r="AK13" s="239">
        <f t="shared" si="13"/>
        <v>0</v>
      </c>
      <c r="AL13" s="253"/>
      <c r="AM13" s="252"/>
      <c r="AN13" s="239"/>
      <c r="AO13" s="239">
        <f t="shared" si="14"/>
        <v>0</v>
      </c>
      <c r="AP13" s="253"/>
      <c r="AQ13" s="252"/>
      <c r="AR13" s="239"/>
      <c r="AS13" s="239">
        <f t="shared" si="15"/>
        <v>0</v>
      </c>
      <c r="AT13" s="253"/>
      <c r="AU13" s="252"/>
      <c r="AV13" s="239"/>
      <c r="AW13" s="239">
        <f t="shared" ref="AW13" si="17">SUM(AS13+AU13-AT13)</f>
        <v>0</v>
      </c>
      <c r="AX13" s="253"/>
      <c r="AY13" s="252"/>
      <c r="AZ13" s="239"/>
      <c r="BA13" s="239">
        <f t="shared" si="16"/>
        <v>0</v>
      </c>
      <c r="BB13" s="286"/>
    </row>
    <row r="14" spans="1:55" ht="20.100000000000001" customHeight="1" x14ac:dyDescent="0.55000000000000004">
      <c r="A14" s="246">
        <v>7</v>
      </c>
      <c r="B14" s="222" t="s">
        <v>79</v>
      </c>
      <c r="C14" s="221">
        <v>32</v>
      </c>
      <c r="D14" s="253">
        <v>583662.69999999995</v>
      </c>
      <c r="E14" s="253"/>
      <c r="F14" s="254"/>
      <c r="G14" s="254"/>
      <c r="H14" s="238">
        <f t="shared" si="6"/>
        <v>583662.69999999995</v>
      </c>
      <c r="I14" s="237"/>
      <c r="J14" s="254"/>
      <c r="K14" s="254"/>
      <c r="L14" s="237">
        <f t="shared" ref="L14:L25" si="18">SUM(H14+J14-K14)</f>
        <v>583662.69999999995</v>
      </c>
      <c r="M14" s="237">
        <v>0</v>
      </c>
      <c r="N14" s="254"/>
      <c r="O14" s="254"/>
      <c r="P14" s="237">
        <f t="shared" ref="P14:P25" si="19">SUM(L14+N14-O14)</f>
        <v>583662.69999999995</v>
      </c>
      <c r="Q14" s="237">
        <v>0</v>
      </c>
      <c r="R14" s="254"/>
      <c r="S14" s="254"/>
      <c r="T14" s="237">
        <f t="shared" ref="T14:T19" si="20">SUM(P14+R14-S14)</f>
        <v>583662.69999999995</v>
      </c>
      <c r="U14" s="237">
        <v>0</v>
      </c>
      <c r="V14" s="254"/>
      <c r="W14" s="254"/>
      <c r="X14" s="237">
        <f t="shared" ref="X14:X19" si="21">SUM(T14+V14-W14)</f>
        <v>583662.69999999995</v>
      </c>
      <c r="Y14" s="237">
        <v>0</v>
      </c>
      <c r="Z14" s="254"/>
      <c r="AA14" s="254"/>
      <c r="AB14" s="237">
        <f t="shared" ref="AB14:AB19" si="22">SUM(X14+Z14-AA14)</f>
        <v>583662.69999999995</v>
      </c>
      <c r="AC14" s="237">
        <v>0</v>
      </c>
      <c r="AD14" s="254"/>
      <c r="AE14" s="254"/>
      <c r="AF14" s="239">
        <f t="shared" si="0"/>
        <v>583662.69999999995</v>
      </c>
      <c r="AG14" s="239">
        <f t="shared" si="12"/>
        <v>0</v>
      </c>
      <c r="AH14" s="254"/>
      <c r="AI14" s="254"/>
      <c r="AJ14" s="239">
        <f>SUM(AF14+AH14-AI14)</f>
        <v>583662.69999999995</v>
      </c>
      <c r="AK14" s="239"/>
      <c r="AL14" s="254"/>
      <c r="AM14" s="254"/>
      <c r="AN14" s="239">
        <f>SUM(AJ14+AL14-AM14)</f>
        <v>583662.69999999995</v>
      </c>
      <c r="AO14" s="239"/>
      <c r="AP14" s="254"/>
      <c r="AQ14" s="254"/>
      <c r="AR14" s="239">
        <f>SUM(AN14+AP14-AQ14)</f>
        <v>583662.69999999995</v>
      </c>
      <c r="AS14" s="239"/>
      <c r="AT14" s="254"/>
      <c r="AU14" s="254"/>
      <c r="AV14" s="239">
        <f>SUM(AR14+AT14-AU14)</f>
        <v>583662.69999999995</v>
      </c>
      <c r="AW14" s="239"/>
      <c r="AX14" s="254"/>
      <c r="AY14" s="254"/>
      <c r="AZ14" s="239">
        <f>SUM(AV14+AX14-AY14)</f>
        <v>583662.69999999995</v>
      </c>
      <c r="BA14" s="239"/>
      <c r="BB14" s="286"/>
    </row>
    <row r="15" spans="1:55" ht="20.100000000000001" customHeight="1" x14ac:dyDescent="0.55000000000000004">
      <c r="A15" s="246">
        <v>8</v>
      </c>
      <c r="B15" s="223" t="s">
        <v>48</v>
      </c>
      <c r="C15" s="221">
        <v>33</v>
      </c>
      <c r="D15" s="254"/>
      <c r="E15" s="254">
        <v>583662.69999999995</v>
      </c>
      <c r="F15" s="254"/>
      <c r="G15" s="255"/>
      <c r="H15" s="238">
        <f t="shared" si="6"/>
        <v>0</v>
      </c>
      <c r="I15" s="237">
        <f t="shared" ref="I15:I77" si="23">E15+G15-F15</f>
        <v>583662.69999999995</v>
      </c>
      <c r="J15" s="254"/>
      <c r="K15" s="255"/>
      <c r="L15" s="237">
        <f t="shared" si="18"/>
        <v>0</v>
      </c>
      <c r="M15" s="237">
        <f>I15+K15-J15</f>
        <v>583662.69999999995</v>
      </c>
      <c r="N15" s="254"/>
      <c r="O15" s="255"/>
      <c r="P15" s="237">
        <f t="shared" si="19"/>
        <v>0</v>
      </c>
      <c r="Q15" s="237">
        <f>M15+O15-N15</f>
        <v>583662.69999999995</v>
      </c>
      <c r="R15" s="254"/>
      <c r="S15" s="255"/>
      <c r="T15" s="237">
        <f t="shared" si="20"/>
        <v>0</v>
      </c>
      <c r="U15" s="237">
        <f>Q15+S15-R15</f>
        <v>583662.69999999995</v>
      </c>
      <c r="V15" s="254"/>
      <c r="W15" s="255"/>
      <c r="X15" s="237">
        <f t="shared" si="21"/>
        <v>0</v>
      </c>
      <c r="Y15" s="237">
        <f>U15+W15-V15</f>
        <v>583662.69999999995</v>
      </c>
      <c r="Z15" s="254"/>
      <c r="AA15" s="255"/>
      <c r="AB15" s="237">
        <f t="shared" si="22"/>
        <v>0</v>
      </c>
      <c r="AC15" s="237">
        <f>Y15+AA15-Z15</f>
        <v>583662.69999999995</v>
      </c>
      <c r="AD15" s="254"/>
      <c r="AE15" s="255"/>
      <c r="AF15" s="239">
        <f t="shared" si="0"/>
        <v>0</v>
      </c>
      <c r="AG15" s="239">
        <f t="shared" si="12"/>
        <v>583662.69999999995</v>
      </c>
      <c r="AH15" s="254"/>
      <c r="AI15" s="255"/>
      <c r="AJ15" s="239">
        <f t="shared" si="1"/>
        <v>0</v>
      </c>
      <c r="AK15" s="239">
        <f t="shared" si="13"/>
        <v>583662.69999999995</v>
      </c>
      <c r="AL15" s="254"/>
      <c r="AM15" s="255"/>
      <c r="AN15" s="239">
        <f t="shared" ref="AN15:AN36" si="24">SUM(AJ15+AL15-AM15)</f>
        <v>0</v>
      </c>
      <c r="AO15" s="239">
        <f t="shared" ref="AO15:AO24" si="25">SUM(AK15+AM15-AL15)</f>
        <v>583662.69999999995</v>
      </c>
      <c r="AP15" s="254"/>
      <c r="AQ15" s="255"/>
      <c r="AR15" s="239">
        <f t="shared" ref="AR15:AR36" si="26">SUM(AN15+AP15-AQ15)</f>
        <v>0</v>
      </c>
      <c r="AS15" s="239">
        <f t="shared" ref="AS15:AS24" si="27">SUM(AO15+AQ15-AP15)</f>
        <v>583662.69999999995</v>
      </c>
      <c r="AT15" s="254"/>
      <c r="AU15" s="255"/>
      <c r="AV15" s="239">
        <f t="shared" ref="AV15:AV36" si="28">SUM(AR15+AT15-AU15)</f>
        <v>0</v>
      </c>
      <c r="AW15" s="239">
        <f t="shared" ref="AW15:AW24" si="29">SUM(AS15+AU15-AT15)</f>
        <v>583662.69999999995</v>
      </c>
      <c r="AX15" s="254"/>
      <c r="AY15" s="255"/>
      <c r="AZ15" s="239">
        <f t="shared" ref="AZ15:AZ36" si="30">SUM(AV15+AX15-AY15)</f>
        <v>0</v>
      </c>
      <c r="BA15" s="239">
        <f t="shared" ref="BA15:BA24" si="31">SUM(AW15+AY15-AX15)</f>
        <v>583662.69999999995</v>
      </c>
      <c r="BB15" s="286"/>
    </row>
    <row r="16" spans="1:55" ht="20.100000000000001" customHeight="1" x14ac:dyDescent="0.55000000000000004">
      <c r="A16" s="246">
        <v>9</v>
      </c>
      <c r="B16" s="220" t="s">
        <v>249</v>
      </c>
      <c r="C16" s="221">
        <v>34</v>
      </c>
      <c r="D16" s="254">
        <v>736558</v>
      </c>
      <c r="E16" s="276"/>
      <c r="F16" s="254"/>
      <c r="G16" s="252"/>
      <c r="H16" s="238">
        <f t="shared" si="6"/>
        <v>736558</v>
      </c>
      <c r="I16" s="237">
        <f t="shared" si="23"/>
        <v>0</v>
      </c>
      <c r="J16" s="254"/>
      <c r="K16" s="252"/>
      <c r="L16" s="237">
        <f t="shared" si="18"/>
        <v>736558</v>
      </c>
      <c r="M16" s="237">
        <f t="shared" ref="M16:M24" si="32">I16+K16-J16</f>
        <v>0</v>
      </c>
      <c r="N16" s="254"/>
      <c r="O16" s="252"/>
      <c r="P16" s="237">
        <f t="shared" si="19"/>
        <v>736558</v>
      </c>
      <c r="Q16" s="237">
        <f t="shared" ref="Q16:Q24" si="33">M16+O16-N16</f>
        <v>0</v>
      </c>
      <c r="R16" s="254"/>
      <c r="S16" s="252"/>
      <c r="T16" s="237">
        <f t="shared" si="20"/>
        <v>736558</v>
      </c>
      <c r="U16" s="237">
        <f t="shared" ref="U16:U24" si="34">Q16+S16-R16</f>
        <v>0</v>
      </c>
      <c r="V16" s="254"/>
      <c r="W16" s="252"/>
      <c r="X16" s="237">
        <f t="shared" si="21"/>
        <v>736558</v>
      </c>
      <c r="Y16" s="237">
        <f t="shared" ref="Y16:Y24" si="35">U16+W16-V16</f>
        <v>0</v>
      </c>
      <c r="Z16" s="254"/>
      <c r="AA16" s="252"/>
      <c r="AB16" s="237">
        <f t="shared" si="22"/>
        <v>736558</v>
      </c>
      <c r="AC16" s="237">
        <f t="shared" ref="AC16:AC24" si="36">Y16+AA16-Z16</f>
        <v>0</v>
      </c>
      <c r="AD16" s="254"/>
      <c r="AE16" s="252"/>
      <c r="AF16" s="239">
        <f t="shared" si="0"/>
        <v>736558</v>
      </c>
      <c r="AG16" s="239">
        <f t="shared" si="12"/>
        <v>0</v>
      </c>
      <c r="AH16" s="254"/>
      <c r="AI16" s="252"/>
      <c r="AJ16" s="239">
        <f t="shared" si="1"/>
        <v>736558</v>
      </c>
      <c r="AK16" s="239">
        <f t="shared" si="13"/>
        <v>0</v>
      </c>
      <c r="AL16" s="254"/>
      <c r="AM16" s="252"/>
      <c r="AN16" s="239">
        <f t="shared" si="24"/>
        <v>736558</v>
      </c>
      <c r="AO16" s="239">
        <f t="shared" si="25"/>
        <v>0</v>
      </c>
      <c r="AP16" s="254"/>
      <c r="AQ16" s="252"/>
      <c r="AR16" s="239">
        <f t="shared" si="26"/>
        <v>736558</v>
      </c>
      <c r="AS16" s="239">
        <f t="shared" si="27"/>
        <v>0</v>
      </c>
      <c r="AT16" s="254"/>
      <c r="AU16" s="252"/>
      <c r="AV16" s="239">
        <f t="shared" si="28"/>
        <v>736558</v>
      </c>
      <c r="AW16" s="239">
        <f t="shared" si="29"/>
        <v>0</v>
      </c>
      <c r="AX16" s="254"/>
      <c r="AY16" s="252"/>
      <c r="AZ16" s="239">
        <f t="shared" si="30"/>
        <v>736558</v>
      </c>
      <c r="BA16" s="239">
        <f t="shared" si="31"/>
        <v>0</v>
      </c>
      <c r="BB16" s="286"/>
    </row>
    <row r="17" spans="1:54" ht="20.100000000000001" customHeight="1" x14ac:dyDescent="0.55000000000000004">
      <c r="A17" s="246">
        <v>10</v>
      </c>
      <c r="B17" s="223" t="s">
        <v>240</v>
      </c>
      <c r="C17" s="221">
        <v>35</v>
      </c>
      <c r="D17" s="254"/>
      <c r="E17" s="254">
        <v>736558</v>
      </c>
      <c r="F17" s="255"/>
      <c r="G17" s="254"/>
      <c r="H17" s="238">
        <f t="shared" si="6"/>
        <v>0</v>
      </c>
      <c r="I17" s="237">
        <f t="shared" si="23"/>
        <v>736558</v>
      </c>
      <c r="J17" s="255"/>
      <c r="K17" s="254"/>
      <c r="L17" s="237">
        <f t="shared" si="18"/>
        <v>0</v>
      </c>
      <c r="M17" s="237">
        <f t="shared" si="32"/>
        <v>736558</v>
      </c>
      <c r="N17" s="255"/>
      <c r="O17" s="254"/>
      <c r="P17" s="237">
        <f t="shared" si="19"/>
        <v>0</v>
      </c>
      <c r="Q17" s="237">
        <f t="shared" si="33"/>
        <v>736558</v>
      </c>
      <c r="R17" s="255"/>
      <c r="S17" s="254"/>
      <c r="T17" s="237">
        <f t="shared" si="20"/>
        <v>0</v>
      </c>
      <c r="U17" s="237">
        <f t="shared" si="34"/>
        <v>736558</v>
      </c>
      <c r="V17" s="255"/>
      <c r="W17" s="254"/>
      <c r="X17" s="237">
        <f t="shared" si="21"/>
        <v>0</v>
      </c>
      <c r="Y17" s="237">
        <f t="shared" si="35"/>
        <v>736558</v>
      </c>
      <c r="Z17" s="255"/>
      <c r="AA17" s="254"/>
      <c r="AB17" s="237">
        <f t="shared" si="22"/>
        <v>0</v>
      </c>
      <c r="AC17" s="237">
        <f t="shared" si="36"/>
        <v>736558</v>
      </c>
      <c r="AD17" s="255"/>
      <c r="AE17" s="254"/>
      <c r="AF17" s="239">
        <f t="shared" si="0"/>
        <v>0</v>
      </c>
      <c r="AG17" s="239">
        <f t="shared" si="12"/>
        <v>736558</v>
      </c>
      <c r="AH17" s="255"/>
      <c r="AI17" s="254"/>
      <c r="AJ17" s="239">
        <f t="shared" si="1"/>
        <v>0</v>
      </c>
      <c r="AK17" s="239">
        <f t="shared" si="13"/>
        <v>736558</v>
      </c>
      <c r="AL17" s="255"/>
      <c r="AM17" s="254"/>
      <c r="AN17" s="239">
        <f t="shared" si="24"/>
        <v>0</v>
      </c>
      <c r="AO17" s="239">
        <f t="shared" si="25"/>
        <v>736558</v>
      </c>
      <c r="AP17" s="255"/>
      <c r="AQ17" s="254"/>
      <c r="AR17" s="239">
        <f t="shared" si="26"/>
        <v>0</v>
      </c>
      <c r="AS17" s="239">
        <f t="shared" si="27"/>
        <v>736558</v>
      </c>
      <c r="AT17" s="255"/>
      <c r="AU17" s="254"/>
      <c r="AV17" s="239">
        <f t="shared" si="28"/>
        <v>0</v>
      </c>
      <c r="AW17" s="239">
        <f t="shared" si="29"/>
        <v>736558</v>
      </c>
      <c r="AX17" s="255"/>
      <c r="AY17" s="254"/>
      <c r="AZ17" s="239">
        <f t="shared" si="30"/>
        <v>0</v>
      </c>
      <c r="BA17" s="239">
        <f t="shared" si="31"/>
        <v>736558</v>
      </c>
      <c r="BB17" s="286"/>
    </row>
    <row r="18" spans="1:54" ht="20.100000000000001" customHeight="1" x14ac:dyDescent="0.55000000000000004">
      <c r="A18" s="246">
        <v>11</v>
      </c>
      <c r="B18" s="223" t="s">
        <v>135</v>
      </c>
      <c r="C18" s="221">
        <v>36</v>
      </c>
      <c r="D18" s="255">
        <v>18040</v>
      </c>
      <c r="E18" s="255"/>
      <c r="F18" s="252"/>
      <c r="G18" s="254"/>
      <c r="H18" s="238">
        <f t="shared" si="6"/>
        <v>18040</v>
      </c>
      <c r="I18" s="237">
        <f t="shared" si="23"/>
        <v>0</v>
      </c>
      <c r="J18" s="252"/>
      <c r="K18" s="254"/>
      <c r="L18" s="237">
        <f t="shared" si="18"/>
        <v>18040</v>
      </c>
      <c r="M18" s="237">
        <f t="shared" si="32"/>
        <v>0</v>
      </c>
      <c r="N18" s="252"/>
      <c r="O18" s="254"/>
      <c r="P18" s="237">
        <f t="shared" si="19"/>
        <v>18040</v>
      </c>
      <c r="Q18" s="237">
        <f t="shared" si="33"/>
        <v>0</v>
      </c>
      <c r="R18" s="252"/>
      <c r="S18" s="254"/>
      <c r="T18" s="237">
        <f t="shared" si="20"/>
        <v>18040</v>
      </c>
      <c r="U18" s="237">
        <f t="shared" si="34"/>
        <v>0</v>
      </c>
      <c r="V18" s="252"/>
      <c r="W18" s="254"/>
      <c r="X18" s="237">
        <f t="shared" si="21"/>
        <v>18040</v>
      </c>
      <c r="Y18" s="237">
        <f t="shared" si="35"/>
        <v>0</v>
      </c>
      <c r="Z18" s="252"/>
      <c r="AA18" s="254"/>
      <c r="AB18" s="237">
        <f t="shared" si="22"/>
        <v>18040</v>
      </c>
      <c r="AC18" s="237">
        <f t="shared" si="36"/>
        <v>0</v>
      </c>
      <c r="AD18" s="252"/>
      <c r="AE18" s="254"/>
      <c r="AF18" s="239">
        <f t="shared" si="0"/>
        <v>18040</v>
      </c>
      <c r="AG18" s="239">
        <f t="shared" si="12"/>
        <v>0</v>
      </c>
      <c r="AH18" s="252"/>
      <c r="AI18" s="254"/>
      <c r="AJ18" s="239">
        <f t="shared" si="1"/>
        <v>18040</v>
      </c>
      <c r="AK18" s="239">
        <f t="shared" si="13"/>
        <v>0</v>
      </c>
      <c r="AL18" s="252"/>
      <c r="AM18" s="254"/>
      <c r="AN18" s="239">
        <f t="shared" si="24"/>
        <v>18040</v>
      </c>
      <c r="AO18" s="239">
        <f t="shared" si="25"/>
        <v>0</v>
      </c>
      <c r="AP18" s="252"/>
      <c r="AQ18" s="254"/>
      <c r="AR18" s="239">
        <f t="shared" si="26"/>
        <v>18040</v>
      </c>
      <c r="AS18" s="239">
        <f t="shared" si="27"/>
        <v>0</v>
      </c>
      <c r="AT18" s="252"/>
      <c r="AU18" s="254"/>
      <c r="AV18" s="239">
        <f t="shared" si="28"/>
        <v>18040</v>
      </c>
      <c r="AW18" s="239">
        <f t="shared" si="29"/>
        <v>0</v>
      </c>
      <c r="AX18" s="252"/>
      <c r="AY18" s="254"/>
      <c r="AZ18" s="239">
        <f t="shared" si="30"/>
        <v>18040</v>
      </c>
      <c r="BA18" s="239">
        <f t="shared" si="31"/>
        <v>0</v>
      </c>
      <c r="BB18" s="286"/>
    </row>
    <row r="19" spans="1:54" ht="20.100000000000001" customHeight="1" x14ac:dyDescent="0.55000000000000004">
      <c r="A19" s="246">
        <v>12</v>
      </c>
      <c r="B19" s="223" t="s">
        <v>50</v>
      </c>
      <c r="C19" s="221">
        <v>37</v>
      </c>
      <c r="D19" s="254">
        <v>5387</v>
      </c>
      <c r="E19" s="254"/>
      <c r="F19" s="254"/>
      <c r="G19" s="254"/>
      <c r="H19" s="237">
        <f t="shared" si="6"/>
        <v>5387</v>
      </c>
      <c r="I19" s="237">
        <f t="shared" si="23"/>
        <v>0</v>
      </c>
      <c r="J19" s="254"/>
      <c r="K19" s="254"/>
      <c r="L19" s="237">
        <f t="shared" si="18"/>
        <v>5387</v>
      </c>
      <c r="M19" s="237">
        <f t="shared" si="32"/>
        <v>0</v>
      </c>
      <c r="N19" s="254"/>
      <c r="O19" s="254"/>
      <c r="P19" s="237">
        <f t="shared" si="19"/>
        <v>5387</v>
      </c>
      <c r="Q19" s="237">
        <f t="shared" si="33"/>
        <v>0</v>
      </c>
      <c r="R19" s="254"/>
      <c r="S19" s="254"/>
      <c r="T19" s="237">
        <f t="shared" si="20"/>
        <v>5387</v>
      </c>
      <c r="U19" s="237">
        <f t="shared" si="34"/>
        <v>0</v>
      </c>
      <c r="V19" s="254"/>
      <c r="W19" s="254"/>
      <c r="X19" s="237">
        <f t="shared" si="21"/>
        <v>5387</v>
      </c>
      <c r="Y19" s="237">
        <f t="shared" si="35"/>
        <v>0</v>
      </c>
      <c r="Z19" s="254"/>
      <c r="AA19" s="254"/>
      <c r="AB19" s="237">
        <f t="shared" si="22"/>
        <v>5387</v>
      </c>
      <c r="AC19" s="237">
        <f t="shared" si="36"/>
        <v>0</v>
      </c>
      <c r="AD19" s="254"/>
      <c r="AE19" s="254"/>
      <c r="AF19" s="239">
        <f t="shared" si="0"/>
        <v>5387</v>
      </c>
      <c r="AG19" s="239">
        <f t="shared" si="12"/>
        <v>0</v>
      </c>
      <c r="AH19" s="254"/>
      <c r="AI19" s="254"/>
      <c r="AJ19" s="239">
        <f t="shared" si="1"/>
        <v>5387</v>
      </c>
      <c r="AK19" s="239">
        <f t="shared" si="13"/>
        <v>0</v>
      </c>
      <c r="AL19" s="254"/>
      <c r="AM19" s="254"/>
      <c r="AN19" s="239">
        <f t="shared" si="24"/>
        <v>5387</v>
      </c>
      <c r="AO19" s="239">
        <f t="shared" si="25"/>
        <v>0</v>
      </c>
      <c r="AP19" s="254"/>
      <c r="AQ19" s="254"/>
      <c r="AR19" s="239">
        <f t="shared" si="26"/>
        <v>5387</v>
      </c>
      <c r="AS19" s="239">
        <f t="shared" si="27"/>
        <v>0</v>
      </c>
      <c r="AT19" s="254"/>
      <c r="AU19" s="254"/>
      <c r="AV19" s="239">
        <f t="shared" si="28"/>
        <v>5387</v>
      </c>
      <c r="AW19" s="239">
        <f t="shared" si="29"/>
        <v>0</v>
      </c>
      <c r="AX19" s="254"/>
      <c r="AY19" s="254"/>
      <c r="AZ19" s="239">
        <f t="shared" si="30"/>
        <v>5387</v>
      </c>
      <c r="BA19" s="239">
        <f t="shared" si="31"/>
        <v>0</v>
      </c>
      <c r="BB19" s="286"/>
    </row>
    <row r="20" spans="1:54" ht="20.100000000000001" customHeight="1" x14ac:dyDescent="0.55000000000000004">
      <c r="A20" s="246">
        <v>13</v>
      </c>
      <c r="B20" s="228" t="s">
        <v>280</v>
      </c>
      <c r="C20" s="221">
        <v>38</v>
      </c>
      <c r="D20" s="254"/>
      <c r="E20" s="254">
        <v>5387</v>
      </c>
      <c r="F20" s="254"/>
      <c r="G20" s="255"/>
      <c r="H20" s="244">
        <f t="shared" si="6"/>
        <v>0</v>
      </c>
      <c r="I20" s="237">
        <f t="shared" si="23"/>
        <v>5387</v>
      </c>
      <c r="J20" s="254"/>
      <c r="K20" s="255"/>
      <c r="L20" s="237"/>
      <c r="M20" s="237">
        <f t="shared" si="32"/>
        <v>5387</v>
      </c>
      <c r="N20" s="254"/>
      <c r="O20" s="255"/>
      <c r="P20" s="237"/>
      <c r="Q20" s="237">
        <f t="shared" si="33"/>
        <v>5387</v>
      </c>
      <c r="R20" s="254"/>
      <c r="S20" s="255"/>
      <c r="T20" s="237"/>
      <c r="U20" s="237">
        <f t="shared" si="34"/>
        <v>5387</v>
      </c>
      <c r="V20" s="254"/>
      <c r="W20" s="255"/>
      <c r="X20" s="237"/>
      <c r="Y20" s="237">
        <f t="shared" si="35"/>
        <v>5387</v>
      </c>
      <c r="Z20" s="254"/>
      <c r="AA20" s="255"/>
      <c r="AB20" s="237"/>
      <c r="AC20" s="237">
        <f t="shared" si="36"/>
        <v>5387</v>
      </c>
      <c r="AD20" s="254"/>
      <c r="AE20" s="255"/>
      <c r="AF20" s="239">
        <f t="shared" si="0"/>
        <v>0</v>
      </c>
      <c r="AG20" s="239">
        <f t="shared" si="12"/>
        <v>5387</v>
      </c>
      <c r="AH20" s="254"/>
      <c r="AI20" s="255"/>
      <c r="AJ20" s="239">
        <f t="shared" si="1"/>
        <v>0</v>
      </c>
      <c r="AK20" s="239">
        <f t="shared" si="13"/>
        <v>5387</v>
      </c>
      <c r="AL20" s="254"/>
      <c r="AM20" s="255"/>
      <c r="AN20" s="239">
        <f t="shared" si="24"/>
        <v>0</v>
      </c>
      <c r="AO20" s="239">
        <f t="shared" si="25"/>
        <v>5387</v>
      </c>
      <c r="AP20" s="254"/>
      <c r="AQ20" s="255"/>
      <c r="AR20" s="239">
        <f t="shared" si="26"/>
        <v>0</v>
      </c>
      <c r="AS20" s="239">
        <f t="shared" si="27"/>
        <v>5387</v>
      </c>
      <c r="AT20" s="254"/>
      <c r="AU20" s="255"/>
      <c r="AV20" s="239">
        <f t="shared" si="28"/>
        <v>0</v>
      </c>
      <c r="AW20" s="239">
        <f t="shared" si="29"/>
        <v>5387</v>
      </c>
      <c r="AX20" s="254"/>
      <c r="AY20" s="255"/>
      <c r="AZ20" s="239">
        <f t="shared" si="30"/>
        <v>0</v>
      </c>
      <c r="BA20" s="239">
        <f t="shared" si="31"/>
        <v>5387</v>
      </c>
      <c r="BB20" s="286"/>
    </row>
    <row r="21" spans="1:54" ht="20.100000000000001" customHeight="1" x14ac:dyDescent="0.55000000000000004">
      <c r="A21" s="246">
        <v>14</v>
      </c>
      <c r="B21" s="220" t="s">
        <v>8</v>
      </c>
      <c r="C21" s="221">
        <v>39</v>
      </c>
      <c r="D21" s="255"/>
      <c r="E21" s="254"/>
      <c r="F21" s="254"/>
      <c r="G21" s="255"/>
      <c r="H21" s="238">
        <f t="shared" si="6"/>
        <v>0</v>
      </c>
      <c r="I21" s="237">
        <f t="shared" si="23"/>
        <v>0</v>
      </c>
      <c r="J21" s="254"/>
      <c r="K21" s="255"/>
      <c r="L21" s="237">
        <f t="shared" si="18"/>
        <v>0</v>
      </c>
      <c r="M21" s="237">
        <f t="shared" si="32"/>
        <v>0</v>
      </c>
      <c r="N21" s="254"/>
      <c r="O21" s="255"/>
      <c r="P21" s="237">
        <f t="shared" si="19"/>
        <v>0</v>
      </c>
      <c r="Q21" s="237">
        <f t="shared" si="33"/>
        <v>0</v>
      </c>
      <c r="R21" s="254"/>
      <c r="S21" s="255"/>
      <c r="T21" s="237">
        <f t="shared" ref="T21:T25" si="37">SUM(P21+R21-S21)</f>
        <v>0</v>
      </c>
      <c r="U21" s="237">
        <f t="shared" si="34"/>
        <v>0</v>
      </c>
      <c r="V21" s="254"/>
      <c r="W21" s="255"/>
      <c r="X21" s="237">
        <f t="shared" ref="X21:X25" si="38">SUM(T21+V21-W21)</f>
        <v>0</v>
      </c>
      <c r="Y21" s="237">
        <f t="shared" si="35"/>
        <v>0</v>
      </c>
      <c r="Z21" s="254"/>
      <c r="AA21" s="255"/>
      <c r="AB21" s="237">
        <f t="shared" ref="AB21:AB25" si="39">SUM(X21+Z21-AA21)</f>
        <v>0</v>
      </c>
      <c r="AC21" s="237">
        <f t="shared" si="36"/>
        <v>0</v>
      </c>
      <c r="AD21" s="254"/>
      <c r="AE21" s="255"/>
      <c r="AF21" s="239">
        <f t="shared" si="0"/>
        <v>0</v>
      </c>
      <c r="AG21" s="239">
        <f t="shared" si="12"/>
        <v>0</v>
      </c>
      <c r="AH21" s="254"/>
      <c r="AI21" s="255"/>
      <c r="AJ21" s="239">
        <f t="shared" si="1"/>
        <v>0</v>
      </c>
      <c r="AK21" s="239">
        <f t="shared" si="13"/>
        <v>0</v>
      </c>
      <c r="AL21" s="254"/>
      <c r="AM21" s="255"/>
      <c r="AN21" s="239">
        <f t="shared" si="24"/>
        <v>0</v>
      </c>
      <c r="AO21" s="239">
        <f t="shared" si="25"/>
        <v>0</v>
      </c>
      <c r="AP21" s="254"/>
      <c r="AQ21" s="255"/>
      <c r="AR21" s="239">
        <f t="shared" si="26"/>
        <v>0</v>
      </c>
      <c r="AS21" s="239">
        <f t="shared" si="27"/>
        <v>0</v>
      </c>
      <c r="AT21" s="254"/>
      <c r="AU21" s="255"/>
      <c r="AV21" s="239">
        <f t="shared" si="28"/>
        <v>0</v>
      </c>
      <c r="AW21" s="239">
        <f t="shared" si="29"/>
        <v>0</v>
      </c>
      <c r="AX21" s="254"/>
      <c r="AY21" s="255"/>
      <c r="AZ21" s="239">
        <f t="shared" si="30"/>
        <v>0</v>
      </c>
      <c r="BA21" s="239">
        <f t="shared" si="31"/>
        <v>0</v>
      </c>
      <c r="BB21" s="286"/>
    </row>
    <row r="22" spans="1:54" ht="20.100000000000001" customHeight="1" x14ac:dyDescent="0.55000000000000004">
      <c r="A22" s="246">
        <v>15</v>
      </c>
      <c r="B22" s="223" t="s">
        <v>250</v>
      </c>
      <c r="C22" s="221">
        <v>40</v>
      </c>
      <c r="D22" s="254">
        <v>300</v>
      </c>
      <c r="E22" s="254"/>
      <c r="F22" s="254"/>
      <c r="G22" s="252"/>
      <c r="H22" s="237">
        <f t="shared" si="6"/>
        <v>300</v>
      </c>
      <c r="I22" s="237">
        <f t="shared" si="23"/>
        <v>0</v>
      </c>
      <c r="J22" s="254"/>
      <c r="K22" s="252"/>
      <c r="L22" s="237">
        <f t="shared" si="18"/>
        <v>300</v>
      </c>
      <c r="M22" s="237">
        <f t="shared" si="32"/>
        <v>0</v>
      </c>
      <c r="N22" s="254"/>
      <c r="O22" s="252"/>
      <c r="P22" s="237">
        <f t="shared" si="19"/>
        <v>300</v>
      </c>
      <c r="Q22" s="237">
        <f t="shared" si="33"/>
        <v>0</v>
      </c>
      <c r="R22" s="254"/>
      <c r="S22" s="252"/>
      <c r="T22" s="237">
        <f t="shared" si="37"/>
        <v>300</v>
      </c>
      <c r="U22" s="237">
        <f t="shared" si="34"/>
        <v>0</v>
      </c>
      <c r="V22" s="254"/>
      <c r="W22" s="252"/>
      <c r="X22" s="237">
        <f t="shared" si="38"/>
        <v>300</v>
      </c>
      <c r="Y22" s="237">
        <f t="shared" si="35"/>
        <v>0</v>
      </c>
      <c r="Z22" s="254"/>
      <c r="AA22" s="252"/>
      <c r="AB22" s="237">
        <f t="shared" si="39"/>
        <v>300</v>
      </c>
      <c r="AC22" s="237">
        <f t="shared" si="36"/>
        <v>0</v>
      </c>
      <c r="AD22" s="254"/>
      <c r="AE22" s="252"/>
      <c r="AF22" s="239">
        <f t="shared" si="0"/>
        <v>300</v>
      </c>
      <c r="AG22" s="239">
        <f t="shared" si="12"/>
        <v>0</v>
      </c>
      <c r="AH22" s="254"/>
      <c r="AI22" s="252"/>
      <c r="AJ22" s="239">
        <f t="shared" si="1"/>
        <v>300</v>
      </c>
      <c r="AK22" s="239">
        <f t="shared" si="13"/>
        <v>0</v>
      </c>
      <c r="AL22" s="254"/>
      <c r="AM22" s="252"/>
      <c r="AN22" s="239">
        <f t="shared" si="24"/>
        <v>300</v>
      </c>
      <c r="AO22" s="239">
        <f t="shared" si="25"/>
        <v>0</v>
      </c>
      <c r="AP22" s="254"/>
      <c r="AQ22" s="252"/>
      <c r="AR22" s="239">
        <f t="shared" si="26"/>
        <v>300</v>
      </c>
      <c r="AS22" s="239">
        <f t="shared" si="27"/>
        <v>0</v>
      </c>
      <c r="AT22" s="254"/>
      <c r="AU22" s="252"/>
      <c r="AV22" s="239">
        <f t="shared" si="28"/>
        <v>300</v>
      </c>
      <c r="AW22" s="239">
        <f t="shared" si="29"/>
        <v>0</v>
      </c>
      <c r="AX22" s="254"/>
      <c r="AY22" s="252"/>
      <c r="AZ22" s="239">
        <f t="shared" si="30"/>
        <v>300</v>
      </c>
      <c r="BA22" s="239">
        <f t="shared" si="31"/>
        <v>0</v>
      </c>
      <c r="BB22" s="286"/>
    </row>
    <row r="23" spans="1:54" ht="20.100000000000001" customHeight="1" x14ac:dyDescent="0.55000000000000004">
      <c r="A23" s="246">
        <v>16</v>
      </c>
      <c r="B23" s="223" t="s">
        <v>21</v>
      </c>
      <c r="C23" s="221">
        <v>41</v>
      </c>
      <c r="D23" s="254">
        <v>79833</v>
      </c>
      <c r="E23" s="254"/>
      <c r="F23" s="255"/>
      <c r="G23" s="252"/>
      <c r="H23" s="244">
        <f t="shared" si="6"/>
        <v>79833</v>
      </c>
      <c r="I23" s="237">
        <f t="shared" si="23"/>
        <v>0</v>
      </c>
      <c r="J23" s="255"/>
      <c r="K23" s="252"/>
      <c r="L23" s="237">
        <f t="shared" si="18"/>
        <v>79833</v>
      </c>
      <c r="M23" s="237">
        <f t="shared" si="32"/>
        <v>0</v>
      </c>
      <c r="N23" s="255"/>
      <c r="O23" s="252"/>
      <c r="P23" s="237">
        <f t="shared" si="19"/>
        <v>79833</v>
      </c>
      <c r="Q23" s="237">
        <f t="shared" si="33"/>
        <v>0</v>
      </c>
      <c r="R23" s="255"/>
      <c r="S23" s="252"/>
      <c r="T23" s="237">
        <f t="shared" si="37"/>
        <v>79833</v>
      </c>
      <c r="U23" s="237">
        <f t="shared" si="34"/>
        <v>0</v>
      </c>
      <c r="V23" s="255"/>
      <c r="W23" s="252"/>
      <c r="X23" s="237">
        <f t="shared" si="38"/>
        <v>79833</v>
      </c>
      <c r="Y23" s="237">
        <f t="shared" si="35"/>
        <v>0</v>
      </c>
      <c r="Z23" s="255"/>
      <c r="AA23" s="252"/>
      <c r="AB23" s="237">
        <f t="shared" si="39"/>
        <v>79833</v>
      </c>
      <c r="AC23" s="237">
        <f t="shared" si="36"/>
        <v>0</v>
      </c>
      <c r="AD23" s="255"/>
      <c r="AE23" s="252"/>
      <c r="AF23" s="239">
        <f t="shared" si="0"/>
        <v>79833</v>
      </c>
      <c r="AG23" s="239">
        <f t="shared" si="12"/>
        <v>0</v>
      </c>
      <c r="AH23" s="255"/>
      <c r="AI23" s="252"/>
      <c r="AJ23" s="239">
        <f t="shared" si="1"/>
        <v>79833</v>
      </c>
      <c r="AK23" s="239">
        <f t="shared" si="13"/>
        <v>0</v>
      </c>
      <c r="AL23" s="255"/>
      <c r="AM23" s="252"/>
      <c r="AN23" s="239">
        <f t="shared" si="24"/>
        <v>79833</v>
      </c>
      <c r="AO23" s="239">
        <f t="shared" si="25"/>
        <v>0</v>
      </c>
      <c r="AP23" s="255"/>
      <c r="AQ23" s="252"/>
      <c r="AR23" s="239">
        <f t="shared" si="26"/>
        <v>79833</v>
      </c>
      <c r="AS23" s="239">
        <f t="shared" si="27"/>
        <v>0</v>
      </c>
      <c r="AT23" s="255"/>
      <c r="AU23" s="252"/>
      <c r="AV23" s="239">
        <f t="shared" si="28"/>
        <v>79833</v>
      </c>
      <c r="AW23" s="239">
        <f t="shared" si="29"/>
        <v>0</v>
      </c>
      <c r="AX23" s="255"/>
      <c r="AY23" s="252"/>
      <c r="AZ23" s="239">
        <f t="shared" si="30"/>
        <v>79833</v>
      </c>
      <c r="BA23" s="239">
        <f t="shared" si="31"/>
        <v>0</v>
      </c>
      <c r="BB23" s="286"/>
    </row>
    <row r="24" spans="1:54" ht="20.100000000000001" customHeight="1" x14ac:dyDescent="0.55000000000000004">
      <c r="A24" s="246">
        <v>17</v>
      </c>
      <c r="B24" s="220" t="s">
        <v>239</v>
      </c>
      <c r="C24" s="221">
        <v>42</v>
      </c>
      <c r="D24" s="254"/>
      <c r="E24" s="254">
        <v>79719.350000000006</v>
      </c>
      <c r="F24" s="252"/>
      <c r="G24" s="252"/>
      <c r="H24" s="237">
        <f t="shared" si="6"/>
        <v>0</v>
      </c>
      <c r="I24" s="237">
        <f t="shared" si="23"/>
        <v>79719.350000000006</v>
      </c>
      <c r="J24" s="252"/>
      <c r="K24" s="252"/>
      <c r="L24" s="237">
        <f t="shared" si="18"/>
        <v>0</v>
      </c>
      <c r="M24" s="237">
        <f t="shared" si="32"/>
        <v>79719.350000000006</v>
      </c>
      <c r="N24" s="252"/>
      <c r="O24" s="252"/>
      <c r="P24" s="237">
        <f t="shared" si="19"/>
        <v>0</v>
      </c>
      <c r="Q24" s="237">
        <f t="shared" si="33"/>
        <v>79719.350000000006</v>
      </c>
      <c r="R24" s="252"/>
      <c r="S24" s="252"/>
      <c r="T24" s="237">
        <f t="shared" si="37"/>
        <v>0</v>
      </c>
      <c r="U24" s="237">
        <f t="shared" si="34"/>
        <v>79719.350000000006</v>
      </c>
      <c r="V24" s="252"/>
      <c r="W24" s="252"/>
      <c r="X24" s="237">
        <f t="shared" si="38"/>
        <v>0</v>
      </c>
      <c r="Y24" s="237">
        <f t="shared" si="35"/>
        <v>79719.350000000006</v>
      </c>
      <c r="Z24" s="252"/>
      <c r="AA24" s="252"/>
      <c r="AB24" s="237">
        <f t="shared" si="39"/>
        <v>0</v>
      </c>
      <c r="AC24" s="237">
        <f t="shared" si="36"/>
        <v>79719.350000000006</v>
      </c>
      <c r="AD24" s="252"/>
      <c r="AE24" s="252"/>
      <c r="AF24" s="239">
        <f t="shared" si="0"/>
        <v>0</v>
      </c>
      <c r="AG24" s="239">
        <f t="shared" si="12"/>
        <v>79719.350000000006</v>
      </c>
      <c r="AH24" s="252"/>
      <c r="AI24" s="252"/>
      <c r="AJ24" s="239">
        <f t="shared" si="1"/>
        <v>0</v>
      </c>
      <c r="AK24" s="239">
        <f t="shared" si="13"/>
        <v>79719.350000000006</v>
      </c>
      <c r="AL24" s="252"/>
      <c r="AM24" s="252"/>
      <c r="AN24" s="239">
        <f t="shared" si="24"/>
        <v>0</v>
      </c>
      <c r="AO24" s="239">
        <f t="shared" si="25"/>
        <v>79719.350000000006</v>
      </c>
      <c r="AP24" s="252"/>
      <c r="AQ24" s="252"/>
      <c r="AR24" s="239">
        <f t="shared" si="26"/>
        <v>0</v>
      </c>
      <c r="AS24" s="239">
        <f t="shared" si="27"/>
        <v>79719.350000000006</v>
      </c>
      <c r="AT24" s="252"/>
      <c r="AU24" s="252"/>
      <c r="AV24" s="239">
        <f t="shared" si="28"/>
        <v>0</v>
      </c>
      <c r="AW24" s="239">
        <f t="shared" si="29"/>
        <v>79719.350000000006</v>
      </c>
      <c r="AX24" s="252"/>
      <c r="AY24" s="252"/>
      <c r="AZ24" s="239">
        <f t="shared" si="30"/>
        <v>0</v>
      </c>
      <c r="BA24" s="239">
        <f t="shared" si="31"/>
        <v>79719.350000000006</v>
      </c>
      <c r="BB24" s="286"/>
    </row>
    <row r="25" spans="1:54" ht="20.100000000000001" customHeight="1" x14ac:dyDescent="0.55000000000000004">
      <c r="A25" s="246">
        <v>18</v>
      </c>
      <c r="B25" s="223" t="s">
        <v>231</v>
      </c>
      <c r="C25" s="221" t="s">
        <v>286</v>
      </c>
      <c r="D25" s="254">
        <v>4983077.03</v>
      </c>
      <c r="E25" s="254"/>
      <c r="F25" s="254"/>
      <c r="G25" s="252"/>
      <c r="H25" s="237">
        <f t="shared" si="6"/>
        <v>4983077.03</v>
      </c>
      <c r="I25" s="237">
        <f t="shared" si="23"/>
        <v>0</v>
      </c>
      <c r="J25" s="254"/>
      <c r="K25" s="252"/>
      <c r="L25" s="238">
        <f t="shared" si="18"/>
        <v>4983077.03</v>
      </c>
      <c r="M25" s="238"/>
      <c r="N25" s="254"/>
      <c r="O25" s="252"/>
      <c r="P25" s="238">
        <f t="shared" si="19"/>
        <v>4983077.03</v>
      </c>
      <c r="Q25" s="238"/>
      <c r="R25" s="254"/>
      <c r="S25" s="252"/>
      <c r="T25" s="238">
        <f t="shared" si="37"/>
        <v>4983077.03</v>
      </c>
      <c r="U25" s="238"/>
      <c r="V25" s="254"/>
      <c r="W25" s="252"/>
      <c r="X25" s="238">
        <f t="shared" si="38"/>
        <v>4983077.03</v>
      </c>
      <c r="Y25" s="238"/>
      <c r="Z25" s="254"/>
      <c r="AA25" s="252"/>
      <c r="AB25" s="238">
        <f t="shared" si="39"/>
        <v>4983077.03</v>
      </c>
      <c r="AC25" s="238"/>
      <c r="AD25" s="254"/>
      <c r="AE25" s="252"/>
      <c r="AF25" s="239">
        <f t="shared" si="0"/>
        <v>4983077.03</v>
      </c>
      <c r="AG25" s="239"/>
      <c r="AH25" s="254"/>
      <c r="AI25" s="252"/>
      <c r="AJ25" s="239">
        <f t="shared" si="1"/>
        <v>4983077.03</v>
      </c>
      <c r="AK25" s="239"/>
      <c r="AL25" s="254"/>
      <c r="AM25" s="252"/>
      <c r="AN25" s="239">
        <f t="shared" si="24"/>
        <v>4983077.03</v>
      </c>
      <c r="AO25" s="239"/>
      <c r="AP25" s="254"/>
      <c r="AQ25" s="252"/>
      <c r="AR25" s="239">
        <f t="shared" si="26"/>
        <v>4983077.03</v>
      </c>
      <c r="AS25" s="239"/>
      <c r="AT25" s="254"/>
      <c r="AU25" s="252"/>
      <c r="AV25" s="239">
        <f t="shared" si="28"/>
        <v>4983077.03</v>
      </c>
      <c r="AW25" s="239"/>
      <c r="AX25" s="254"/>
      <c r="AY25" s="252"/>
      <c r="AZ25" s="239">
        <f t="shared" si="30"/>
        <v>4983077.03</v>
      </c>
      <c r="BA25" s="239"/>
      <c r="BB25" s="286"/>
    </row>
    <row r="26" spans="1:54" ht="20.100000000000001" customHeight="1" x14ac:dyDescent="0.55000000000000004">
      <c r="A26" s="246">
        <v>19</v>
      </c>
      <c r="B26" s="220" t="s">
        <v>232</v>
      </c>
      <c r="C26" s="221" t="s">
        <v>287</v>
      </c>
      <c r="D26" s="254">
        <v>162000</v>
      </c>
      <c r="E26" s="254"/>
      <c r="F26" s="255"/>
      <c r="G26" s="254"/>
      <c r="H26" s="237">
        <f t="shared" si="6"/>
        <v>162000</v>
      </c>
      <c r="I26" s="237">
        <f t="shared" si="23"/>
        <v>0</v>
      </c>
      <c r="J26" s="255"/>
      <c r="K26" s="254"/>
      <c r="L26" s="237">
        <f>SUM(H26+J26-K26)</f>
        <v>162000</v>
      </c>
      <c r="M26" s="237"/>
      <c r="N26" s="255"/>
      <c r="O26" s="254"/>
      <c r="P26" s="237">
        <f>SUM(L26+N26-O26)</f>
        <v>162000</v>
      </c>
      <c r="Q26" s="237"/>
      <c r="R26" s="255"/>
      <c r="S26" s="254"/>
      <c r="T26" s="237">
        <f>SUM(P26+R26-S26)</f>
        <v>162000</v>
      </c>
      <c r="U26" s="237"/>
      <c r="V26" s="255"/>
      <c r="W26" s="254"/>
      <c r="X26" s="237">
        <f>SUM(T26+V26-W26)</f>
        <v>162000</v>
      </c>
      <c r="Y26" s="237"/>
      <c r="Z26" s="255"/>
      <c r="AA26" s="254"/>
      <c r="AB26" s="237">
        <f>SUM(X26+Z26-AA26)</f>
        <v>162000</v>
      </c>
      <c r="AC26" s="237"/>
      <c r="AD26" s="255"/>
      <c r="AE26" s="254"/>
      <c r="AF26" s="239">
        <f t="shared" si="0"/>
        <v>162000</v>
      </c>
      <c r="AG26" s="239">
        <f>SUM(AC26+AE26-AD26)</f>
        <v>0</v>
      </c>
      <c r="AH26" s="255"/>
      <c r="AI26" s="254"/>
      <c r="AJ26" s="239">
        <f t="shared" si="1"/>
        <v>162000</v>
      </c>
      <c r="AK26" s="239"/>
      <c r="AL26" s="255"/>
      <c r="AM26" s="254"/>
      <c r="AN26" s="239">
        <f t="shared" si="24"/>
        <v>162000</v>
      </c>
      <c r="AO26" s="239"/>
      <c r="AP26" s="255"/>
      <c r="AQ26" s="254"/>
      <c r="AR26" s="239">
        <f t="shared" si="26"/>
        <v>162000</v>
      </c>
      <c r="AS26" s="239"/>
      <c r="AT26" s="255"/>
      <c r="AU26" s="254"/>
      <c r="AV26" s="239">
        <f t="shared" si="28"/>
        <v>162000</v>
      </c>
      <c r="AW26" s="239"/>
      <c r="AX26" s="255"/>
      <c r="AY26" s="254"/>
      <c r="AZ26" s="239">
        <f t="shared" si="30"/>
        <v>162000</v>
      </c>
      <c r="BA26" s="239"/>
      <c r="BB26" s="286"/>
    </row>
    <row r="27" spans="1:54" ht="20.100000000000001" customHeight="1" x14ac:dyDescent="0.55000000000000004">
      <c r="A27" s="246">
        <v>20</v>
      </c>
      <c r="B27" s="222" t="s">
        <v>233</v>
      </c>
      <c r="C27" s="221" t="s">
        <v>288</v>
      </c>
      <c r="D27" s="254">
        <v>333621.40000000002</v>
      </c>
      <c r="E27" s="254"/>
      <c r="F27" s="252"/>
      <c r="G27" s="252"/>
      <c r="H27" s="237">
        <f t="shared" si="6"/>
        <v>333621.40000000002</v>
      </c>
      <c r="I27" s="237">
        <f t="shared" si="23"/>
        <v>0</v>
      </c>
      <c r="J27" s="252"/>
      <c r="K27" s="252"/>
      <c r="L27" s="237">
        <f>SUM(H27+J27-K27)</f>
        <v>333621.40000000002</v>
      </c>
      <c r="M27" s="237">
        <f>SUM(I27+J27-K27)</f>
        <v>0</v>
      </c>
      <c r="N27" s="252"/>
      <c r="O27" s="252"/>
      <c r="P27" s="237">
        <f>SUM(L27+N27-O27)</f>
        <v>333621.40000000002</v>
      </c>
      <c r="Q27" s="237">
        <f>SUM(M27+N27-O27)</f>
        <v>0</v>
      </c>
      <c r="R27" s="252"/>
      <c r="S27" s="252"/>
      <c r="T27" s="237">
        <f>SUM(P27+R27-S27)</f>
        <v>333621.40000000002</v>
      </c>
      <c r="U27" s="237">
        <f>SUM(Q27+R27-S27)</f>
        <v>0</v>
      </c>
      <c r="V27" s="252"/>
      <c r="W27" s="252"/>
      <c r="X27" s="237">
        <f>SUM(T27+V27-W27)</f>
        <v>333621.40000000002</v>
      </c>
      <c r="Y27" s="237">
        <f>SUM(U27+V27-W27)</f>
        <v>0</v>
      </c>
      <c r="Z27" s="252"/>
      <c r="AA27" s="252"/>
      <c r="AB27" s="237">
        <f>SUM(X27+Z27-AA27)</f>
        <v>333621.40000000002</v>
      </c>
      <c r="AC27" s="237">
        <f>SUM(Y27+Z27-AA27)</f>
        <v>0</v>
      </c>
      <c r="AD27" s="252"/>
      <c r="AE27" s="252"/>
      <c r="AF27" s="239">
        <f t="shared" si="0"/>
        <v>333621.40000000002</v>
      </c>
      <c r="AG27" s="239">
        <f>SUM(AC27+AE27-AD27)</f>
        <v>0</v>
      </c>
      <c r="AH27" s="252"/>
      <c r="AI27" s="252"/>
      <c r="AJ27" s="239">
        <f t="shared" si="1"/>
        <v>333621.40000000002</v>
      </c>
      <c r="AK27" s="239">
        <f>SUM(AG27+AI27-AH27)</f>
        <v>0</v>
      </c>
      <c r="AL27" s="252"/>
      <c r="AM27" s="252"/>
      <c r="AN27" s="239">
        <f t="shared" si="24"/>
        <v>333621.40000000002</v>
      </c>
      <c r="AO27" s="239">
        <f>SUM(AK27+AM27-AL27)</f>
        <v>0</v>
      </c>
      <c r="AP27" s="252"/>
      <c r="AQ27" s="252"/>
      <c r="AR27" s="239">
        <f t="shared" si="26"/>
        <v>333621.40000000002</v>
      </c>
      <c r="AS27" s="239">
        <f>SUM(AO27+AQ27-AP27)</f>
        <v>0</v>
      </c>
      <c r="AT27" s="252"/>
      <c r="AU27" s="252"/>
      <c r="AV27" s="239">
        <f t="shared" si="28"/>
        <v>333621.40000000002</v>
      </c>
      <c r="AW27" s="239">
        <f>SUM(AS27+AU27-AT27)</f>
        <v>0</v>
      </c>
      <c r="AX27" s="252"/>
      <c r="AY27" s="252"/>
      <c r="AZ27" s="239">
        <f t="shared" si="30"/>
        <v>333621.40000000002</v>
      </c>
      <c r="BA27" s="239">
        <f>SUM(AW27+AY27-AX27)</f>
        <v>0</v>
      </c>
      <c r="BB27" s="286"/>
    </row>
    <row r="28" spans="1:54" ht="20.100000000000001" customHeight="1" x14ac:dyDescent="0.55000000000000004">
      <c r="A28" s="246">
        <v>21</v>
      </c>
      <c r="B28" s="223" t="s">
        <v>136</v>
      </c>
      <c r="C28" s="221">
        <v>54</v>
      </c>
      <c r="D28" s="254">
        <v>205000</v>
      </c>
      <c r="E28" s="254"/>
      <c r="F28" s="254"/>
      <c r="G28" s="254"/>
      <c r="H28" s="237">
        <f t="shared" si="6"/>
        <v>205000</v>
      </c>
      <c r="I28" s="237">
        <f t="shared" si="23"/>
        <v>0</v>
      </c>
      <c r="J28" s="254"/>
      <c r="K28" s="254"/>
      <c r="L28" s="237">
        <f>SUM(H28-K28+J28)</f>
        <v>205000</v>
      </c>
      <c r="M28" s="237">
        <v>0</v>
      </c>
      <c r="N28" s="254"/>
      <c r="O28" s="254"/>
      <c r="P28" s="237">
        <f>SUM(L28-O28+N28)</f>
        <v>205000</v>
      </c>
      <c r="Q28" s="237">
        <v>0</v>
      </c>
      <c r="R28" s="254"/>
      <c r="S28" s="254"/>
      <c r="T28" s="237">
        <f>SUM(P28-S28+R28)</f>
        <v>205000</v>
      </c>
      <c r="U28" s="237">
        <v>0</v>
      </c>
      <c r="V28" s="254"/>
      <c r="W28" s="254"/>
      <c r="X28" s="237">
        <f>SUM(T28-W28+V28)</f>
        <v>205000</v>
      </c>
      <c r="Y28" s="237">
        <v>0</v>
      </c>
      <c r="Z28" s="254"/>
      <c r="AA28" s="254"/>
      <c r="AB28" s="237">
        <f>SUM(X28-AA28+Z28)</f>
        <v>205000</v>
      </c>
      <c r="AC28" s="237">
        <v>0</v>
      </c>
      <c r="AD28" s="254"/>
      <c r="AE28" s="254"/>
      <c r="AF28" s="239">
        <f t="shared" si="0"/>
        <v>205000</v>
      </c>
      <c r="AG28" s="239">
        <f>SUM(AC28+AE28-AD28)</f>
        <v>0</v>
      </c>
      <c r="AH28" s="254"/>
      <c r="AI28" s="254"/>
      <c r="AJ28" s="239">
        <f t="shared" si="1"/>
        <v>205000</v>
      </c>
      <c r="AK28" s="239">
        <f>SUM(AG28+AI28-AH28)</f>
        <v>0</v>
      </c>
      <c r="AL28" s="254"/>
      <c r="AM28" s="254"/>
      <c r="AN28" s="239">
        <f t="shared" si="24"/>
        <v>205000</v>
      </c>
      <c r="AO28" s="239">
        <f>SUM(AK28+AM28-AL28)</f>
        <v>0</v>
      </c>
      <c r="AP28" s="254"/>
      <c r="AQ28" s="254"/>
      <c r="AR28" s="239">
        <f t="shared" si="26"/>
        <v>205000</v>
      </c>
      <c r="AS28" s="239">
        <f>SUM(AO28+AQ28-AP28)</f>
        <v>0</v>
      </c>
      <c r="AT28" s="254"/>
      <c r="AU28" s="254"/>
      <c r="AV28" s="239">
        <f t="shared" si="28"/>
        <v>205000</v>
      </c>
      <c r="AW28" s="239">
        <f>SUM(AS28+AU28-AT28)</f>
        <v>0</v>
      </c>
      <c r="AX28" s="254"/>
      <c r="AY28" s="254"/>
      <c r="AZ28" s="239">
        <f t="shared" si="30"/>
        <v>205000</v>
      </c>
      <c r="BA28" s="239">
        <f>SUM(AW28+AY28-AX28)</f>
        <v>0</v>
      </c>
      <c r="BB28" s="286"/>
    </row>
    <row r="29" spans="1:54" ht="20.100000000000001" customHeight="1" x14ac:dyDescent="0.55000000000000004">
      <c r="A29" s="246">
        <v>22</v>
      </c>
      <c r="B29" s="224" t="s">
        <v>54</v>
      </c>
      <c r="C29" s="221">
        <v>55</v>
      </c>
      <c r="D29" s="253"/>
      <c r="E29" s="253">
        <v>3821082.51</v>
      </c>
      <c r="F29" s="254"/>
      <c r="G29" s="253"/>
      <c r="H29" s="240">
        <f t="shared" si="6"/>
        <v>0</v>
      </c>
      <c r="I29" s="237">
        <f t="shared" si="23"/>
        <v>3821082.51</v>
      </c>
      <c r="J29" s="254"/>
      <c r="K29" s="253"/>
      <c r="L29" s="237">
        <f>SUM(H29-K29+J29)</f>
        <v>0</v>
      </c>
      <c r="M29" s="237">
        <f>SUM(I29+J29-K29)</f>
        <v>3821082.51</v>
      </c>
      <c r="N29" s="254"/>
      <c r="O29" s="253"/>
      <c r="P29" s="237">
        <f>SUM(L29-O29+N29)</f>
        <v>0</v>
      </c>
      <c r="Q29" s="237">
        <f>SUM(M29+N29-O29)</f>
        <v>3821082.51</v>
      </c>
      <c r="R29" s="254"/>
      <c r="S29" s="253"/>
      <c r="T29" s="237">
        <f>SUM(P29-S29+R29)</f>
        <v>0</v>
      </c>
      <c r="U29" s="237">
        <f>SUM(Q29+R29-S29)</f>
        <v>3821082.51</v>
      </c>
      <c r="V29" s="254"/>
      <c r="W29" s="253"/>
      <c r="X29" s="237">
        <f>SUM(T29-W29+V29)</f>
        <v>0</v>
      </c>
      <c r="Y29" s="237">
        <f>SUM(U29+V29-W29)</f>
        <v>3821082.51</v>
      </c>
      <c r="Z29" s="254"/>
      <c r="AA29" s="253"/>
      <c r="AB29" s="237">
        <f>SUM(X29-AA29+Z29)</f>
        <v>0</v>
      </c>
      <c r="AC29" s="237">
        <f>SUM(Y29+Z29-AA29)</f>
        <v>3821082.51</v>
      </c>
      <c r="AD29" s="254"/>
      <c r="AE29" s="253"/>
      <c r="AF29" s="239">
        <f t="shared" si="0"/>
        <v>0</v>
      </c>
      <c r="AG29" s="239">
        <f>SUM(AC29+AE29-AD29)</f>
        <v>3821082.51</v>
      </c>
      <c r="AH29" s="254"/>
      <c r="AI29" s="253"/>
      <c r="AJ29" s="239">
        <f t="shared" si="1"/>
        <v>0</v>
      </c>
      <c r="AK29" s="239">
        <f>SUM(AG29+AI29-AH29)</f>
        <v>3821082.51</v>
      </c>
      <c r="AL29" s="254"/>
      <c r="AM29" s="253"/>
      <c r="AN29" s="239">
        <f t="shared" si="24"/>
        <v>0</v>
      </c>
      <c r="AO29" s="239">
        <f>SUM(AK29+AM29-AL29)</f>
        <v>3821082.51</v>
      </c>
      <c r="AP29" s="254"/>
      <c r="AQ29" s="253"/>
      <c r="AR29" s="239">
        <f t="shared" si="26"/>
        <v>0</v>
      </c>
      <c r="AS29" s="239">
        <f>SUM(AO29+AQ29-AP29)</f>
        <v>3821082.51</v>
      </c>
      <c r="AT29" s="254"/>
      <c r="AU29" s="253"/>
      <c r="AV29" s="239">
        <f t="shared" si="28"/>
        <v>0</v>
      </c>
      <c r="AW29" s="239">
        <f>SUM(AS29+AU29-AT29)</f>
        <v>3821082.51</v>
      </c>
      <c r="AX29" s="254"/>
      <c r="AY29" s="253"/>
      <c r="AZ29" s="239">
        <f t="shared" si="30"/>
        <v>0</v>
      </c>
      <c r="BA29" s="239">
        <f>SUM(AW29+AY29-AX29)</f>
        <v>3821082.51</v>
      </c>
      <c r="BB29" s="286"/>
    </row>
    <row r="30" spans="1:54" ht="20.100000000000001" customHeight="1" x14ac:dyDescent="0.55000000000000004">
      <c r="A30" s="246">
        <v>23</v>
      </c>
      <c r="B30" s="223" t="s">
        <v>2</v>
      </c>
      <c r="C30" s="221" t="s">
        <v>289</v>
      </c>
      <c r="D30" s="254">
        <v>2828679.37</v>
      </c>
      <c r="E30" s="254"/>
      <c r="F30" s="253"/>
      <c r="G30" s="255"/>
      <c r="H30" s="272">
        <f t="shared" si="6"/>
        <v>2828679.37</v>
      </c>
      <c r="I30" s="237"/>
      <c r="J30" s="253"/>
      <c r="K30" s="255"/>
      <c r="L30" s="237">
        <f t="shared" ref="L30:L31" si="40">SUM(H30+J30-K30)</f>
        <v>2828679.37</v>
      </c>
      <c r="M30" s="237"/>
      <c r="N30" s="253"/>
      <c r="O30" s="255"/>
      <c r="P30" s="237">
        <f t="shared" ref="P30:P31" si="41">SUM(L30+N30-O30)</f>
        <v>2828679.37</v>
      </c>
      <c r="Q30" s="237"/>
      <c r="R30" s="253"/>
      <c r="S30" s="255"/>
      <c r="T30" s="237">
        <f t="shared" ref="T30:T31" si="42">SUM(P30+R30-S30)</f>
        <v>2828679.37</v>
      </c>
      <c r="U30" s="237"/>
      <c r="V30" s="253"/>
      <c r="W30" s="255"/>
      <c r="X30" s="237">
        <f t="shared" ref="X30:X31" si="43">SUM(T30+V30-W30)</f>
        <v>2828679.37</v>
      </c>
      <c r="Y30" s="237"/>
      <c r="Z30" s="253"/>
      <c r="AA30" s="255"/>
      <c r="AB30" s="237">
        <f t="shared" ref="AB30:AB31" si="44">SUM(X30+Z30-AA30)</f>
        <v>2828679.37</v>
      </c>
      <c r="AC30" s="237"/>
      <c r="AD30" s="253"/>
      <c r="AE30" s="255"/>
      <c r="AF30" s="239">
        <f t="shared" si="0"/>
        <v>2828679.37</v>
      </c>
      <c r="AG30" s="239"/>
      <c r="AH30" s="253"/>
      <c r="AI30" s="255"/>
      <c r="AJ30" s="239">
        <f t="shared" si="1"/>
        <v>2828679.37</v>
      </c>
      <c r="AK30" s="239"/>
      <c r="AL30" s="253"/>
      <c r="AM30" s="255"/>
      <c r="AN30" s="239">
        <f t="shared" si="24"/>
        <v>2828679.37</v>
      </c>
      <c r="AO30" s="239"/>
      <c r="AP30" s="253"/>
      <c r="AQ30" s="255"/>
      <c r="AR30" s="239">
        <f t="shared" si="26"/>
        <v>2828679.37</v>
      </c>
      <c r="AS30" s="239"/>
      <c r="AT30" s="253"/>
      <c r="AU30" s="255"/>
      <c r="AV30" s="239">
        <f t="shared" si="28"/>
        <v>2828679.37</v>
      </c>
      <c r="AW30" s="239"/>
      <c r="AX30" s="253"/>
      <c r="AY30" s="255"/>
      <c r="AZ30" s="239">
        <f t="shared" si="30"/>
        <v>2828679.37</v>
      </c>
      <c r="BA30" s="239"/>
      <c r="BB30" s="286"/>
    </row>
    <row r="31" spans="1:54" ht="20.100000000000001" customHeight="1" x14ac:dyDescent="0.55000000000000004">
      <c r="A31" s="246">
        <v>24</v>
      </c>
      <c r="B31" s="223" t="s">
        <v>55</v>
      </c>
      <c r="C31" s="221">
        <v>61</v>
      </c>
      <c r="D31" s="253"/>
      <c r="E31" s="253">
        <v>2791751.38</v>
      </c>
      <c r="F31" s="254"/>
      <c r="G31" s="252"/>
      <c r="H31" s="238">
        <f t="shared" si="6"/>
        <v>0</v>
      </c>
      <c r="I31" s="237">
        <f t="shared" si="23"/>
        <v>2791751.38</v>
      </c>
      <c r="J31" s="254"/>
      <c r="K31" s="252"/>
      <c r="L31" s="237">
        <f t="shared" si="40"/>
        <v>0</v>
      </c>
      <c r="M31" s="237">
        <f>SUM(I31+J31-K31)</f>
        <v>2791751.38</v>
      </c>
      <c r="N31" s="254"/>
      <c r="O31" s="252"/>
      <c r="P31" s="237">
        <f t="shared" si="41"/>
        <v>0</v>
      </c>
      <c r="Q31" s="237">
        <f>SUM(M31+N31-O31)</f>
        <v>2791751.38</v>
      </c>
      <c r="R31" s="254"/>
      <c r="S31" s="252"/>
      <c r="T31" s="237">
        <f t="shared" si="42"/>
        <v>0</v>
      </c>
      <c r="U31" s="237">
        <f>SUM(Q31+R31-S31)</f>
        <v>2791751.38</v>
      </c>
      <c r="V31" s="254"/>
      <c r="W31" s="252"/>
      <c r="X31" s="237">
        <f t="shared" si="43"/>
        <v>0</v>
      </c>
      <c r="Y31" s="237">
        <f>SUM(U31+V31-W31)</f>
        <v>2791751.38</v>
      </c>
      <c r="Z31" s="254"/>
      <c r="AA31" s="252"/>
      <c r="AB31" s="237">
        <f t="shared" si="44"/>
        <v>0</v>
      </c>
      <c r="AC31" s="237">
        <f>SUM(Y31+Z31-AA31)</f>
        <v>2791751.38</v>
      </c>
      <c r="AD31" s="254"/>
      <c r="AE31" s="252"/>
      <c r="AF31" s="239">
        <f t="shared" si="0"/>
        <v>0</v>
      </c>
      <c r="AG31" s="239">
        <f t="shared" ref="AG31:AG58" si="45">SUM(AC31+AE31-AD31)</f>
        <v>2791751.38</v>
      </c>
      <c r="AH31" s="254"/>
      <c r="AI31" s="252"/>
      <c r="AJ31" s="239">
        <f t="shared" si="1"/>
        <v>0</v>
      </c>
      <c r="AK31" s="239">
        <f t="shared" ref="AK31:AK58" si="46">SUM(AG31+AI31-AH31)</f>
        <v>2791751.38</v>
      </c>
      <c r="AL31" s="254"/>
      <c r="AM31" s="252"/>
      <c r="AN31" s="239">
        <f t="shared" si="24"/>
        <v>0</v>
      </c>
      <c r="AO31" s="239">
        <f t="shared" ref="AO31" si="47">SUM(AK31+AM31-AL31)</f>
        <v>2791751.38</v>
      </c>
      <c r="AP31" s="254"/>
      <c r="AQ31" s="252"/>
      <c r="AR31" s="239">
        <f t="shared" si="26"/>
        <v>0</v>
      </c>
      <c r="AS31" s="239">
        <f t="shared" ref="AS31" si="48">SUM(AO31+AQ31-AP31)</f>
        <v>2791751.38</v>
      </c>
      <c r="AT31" s="254"/>
      <c r="AU31" s="252"/>
      <c r="AV31" s="239">
        <f t="shared" si="28"/>
        <v>0</v>
      </c>
      <c r="AW31" s="239">
        <f t="shared" ref="AW31" si="49">SUM(AS31+AU31-AT31)</f>
        <v>2791751.38</v>
      </c>
      <c r="AX31" s="254"/>
      <c r="AY31" s="252"/>
      <c r="AZ31" s="239">
        <f t="shared" si="30"/>
        <v>0</v>
      </c>
      <c r="BA31" s="239">
        <f t="shared" ref="BA31" si="50">SUM(AW31+AY31-AX31)</f>
        <v>2791751.38</v>
      </c>
      <c r="BB31" s="286"/>
    </row>
    <row r="32" spans="1:54" ht="20.100000000000001" customHeight="1" x14ac:dyDescent="0.55000000000000004">
      <c r="A32" s="246">
        <v>25</v>
      </c>
      <c r="B32" s="220" t="s">
        <v>56</v>
      </c>
      <c r="C32" s="221" t="s">
        <v>290</v>
      </c>
      <c r="D32" s="254">
        <v>1051797.53</v>
      </c>
      <c r="E32" s="254"/>
      <c r="F32" s="254"/>
      <c r="G32" s="252"/>
      <c r="H32" s="237">
        <f t="shared" si="6"/>
        <v>1051797.53</v>
      </c>
      <c r="I32" s="237"/>
      <c r="J32" s="254"/>
      <c r="K32" s="252"/>
      <c r="L32" s="237">
        <f>SUM(H32+J32-K32)</f>
        <v>1051797.53</v>
      </c>
      <c r="M32" s="237"/>
      <c r="N32" s="254"/>
      <c r="O32" s="252"/>
      <c r="P32" s="237">
        <f>SUM(L32+N32-O32)</f>
        <v>1051797.53</v>
      </c>
      <c r="Q32" s="237"/>
      <c r="R32" s="254"/>
      <c r="S32" s="252"/>
      <c r="T32" s="237">
        <f>SUM(P32+R32-S32)</f>
        <v>1051797.53</v>
      </c>
      <c r="U32" s="237"/>
      <c r="V32" s="254"/>
      <c r="W32" s="252"/>
      <c r="X32" s="237">
        <f>SUM(T32+V32-W32)</f>
        <v>1051797.53</v>
      </c>
      <c r="Y32" s="237"/>
      <c r="Z32" s="254"/>
      <c r="AA32" s="252"/>
      <c r="AB32" s="237">
        <f>SUM(X32+Z32-AA32)</f>
        <v>1051797.53</v>
      </c>
      <c r="AC32" s="237"/>
      <c r="AD32" s="254"/>
      <c r="AE32" s="252"/>
      <c r="AF32" s="239">
        <f t="shared" si="0"/>
        <v>1051797.53</v>
      </c>
      <c r="AG32" s="239">
        <f t="shared" si="45"/>
        <v>0</v>
      </c>
      <c r="AH32" s="254"/>
      <c r="AI32" s="252"/>
      <c r="AJ32" s="239">
        <f t="shared" si="1"/>
        <v>1051797.53</v>
      </c>
      <c r="AK32" s="239"/>
      <c r="AL32" s="254"/>
      <c r="AM32" s="252"/>
      <c r="AN32" s="239">
        <f t="shared" si="24"/>
        <v>1051797.53</v>
      </c>
      <c r="AO32" s="239"/>
      <c r="AP32" s="254"/>
      <c r="AQ32" s="252"/>
      <c r="AR32" s="239">
        <f t="shared" si="26"/>
        <v>1051797.53</v>
      </c>
      <c r="AS32" s="239"/>
      <c r="AT32" s="254"/>
      <c r="AU32" s="252"/>
      <c r="AV32" s="239">
        <f t="shared" si="28"/>
        <v>1051797.53</v>
      </c>
      <c r="AW32" s="239"/>
      <c r="AX32" s="254"/>
      <c r="AY32" s="252"/>
      <c r="AZ32" s="239">
        <f t="shared" si="30"/>
        <v>1051797.53</v>
      </c>
      <c r="BA32" s="239"/>
      <c r="BB32" s="286"/>
    </row>
    <row r="33" spans="1:54" ht="20.100000000000001" customHeight="1" x14ac:dyDescent="0.55000000000000004">
      <c r="A33" s="246">
        <v>26</v>
      </c>
      <c r="B33" s="223" t="s">
        <v>57</v>
      </c>
      <c r="C33" s="221">
        <v>67</v>
      </c>
      <c r="D33" s="254"/>
      <c r="E33" s="254">
        <v>1051797.53</v>
      </c>
      <c r="F33" s="254"/>
      <c r="G33" s="252"/>
      <c r="H33" s="244">
        <f t="shared" si="6"/>
        <v>0</v>
      </c>
      <c r="I33" s="237">
        <f t="shared" si="23"/>
        <v>1051797.53</v>
      </c>
      <c r="J33" s="254"/>
      <c r="K33" s="252"/>
      <c r="L33" s="237">
        <f>SUM(H33+J33-K33)</f>
        <v>0</v>
      </c>
      <c r="M33" s="237">
        <f>SUM(I33+J33-K33)</f>
        <v>1051797.53</v>
      </c>
      <c r="N33" s="254"/>
      <c r="O33" s="252"/>
      <c r="P33" s="237">
        <f>SUM(L33+N33-O33)</f>
        <v>0</v>
      </c>
      <c r="Q33" s="237">
        <f>SUM(M33+N33-O33)</f>
        <v>1051797.53</v>
      </c>
      <c r="R33" s="254"/>
      <c r="S33" s="252"/>
      <c r="T33" s="237">
        <f>SUM(P33+R33-S33)</f>
        <v>0</v>
      </c>
      <c r="U33" s="237">
        <f>SUM(Q33+R33-S33)</f>
        <v>1051797.53</v>
      </c>
      <c r="V33" s="254"/>
      <c r="W33" s="252"/>
      <c r="X33" s="237">
        <f>SUM(T33+V33-W33)</f>
        <v>0</v>
      </c>
      <c r="Y33" s="237">
        <f>SUM(U33+V33-W33)</f>
        <v>1051797.53</v>
      </c>
      <c r="Z33" s="254"/>
      <c r="AA33" s="252"/>
      <c r="AB33" s="237">
        <f>SUM(X33+Z33-AA33)</f>
        <v>0</v>
      </c>
      <c r="AC33" s="237">
        <f>SUM(Y33+Z33-AA33)</f>
        <v>1051797.53</v>
      </c>
      <c r="AD33" s="254"/>
      <c r="AE33" s="252"/>
      <c r="AF33" s="239">
        <f t="shared" si="0"/>
        <v>0</v>
      </c>
      <c r="AG33" s="239">
        <f t="shared" si="45"/>
        <v>1051797.53</v>
      </c>
      <c r="AH33" s="254"/>
      <c r="AI33" s="252"/>
      <c r="AJ33" s="239">
        <f t="shared" si="1"/>
        <v>0</v>
      </c>
      <c r="AK33" s="239">
        <f t="shared" si="46"/>
        <v>1051797.53</v>
      </c>
      <c r="AL33" s="254"/>
      <c r="AM33" s="252"/>
      <c r="AN33" s="239">
        <f t="shared" si="24"/>
        <v>0</v>
      </c>
      <c r="AO33" s="239">
        <f t="shared" ref="AO33:AO58" si="51">SUM(AK33+AM33-AL33)</f>
        <v>1051797.53</v>
      </c>
      <c r="AP33" s="254"/>
      <c r="AQ33" s="252"/>
      <c r="AR33" s="239">
        <f t="shared" si="26"/>
        <v>0</v>
      </c>
      <c r="AS33" s="239">
        <f t="shared" ref="AS33:AS58" si="52">SUM(AO33+AQ33-AP33)</f>
        <v>1051797.53</v>
      </c>
      <c r="AT33" s="254"/>
      <c r="AU33" s="252"/>
      <c r="AV33" s="239">
        <f t="shared" si="28"/>
        <v>0</v>
      </c>
      <c r="AW33" s="239">
        <f t="shared" ref="AW33:AW58" si="53">SUM(AS33+AU33-AT33)</f>
        <v>1051797.53</v>
      </c>
      <c r="AX33" s="254"/>
      <c r="AY33" s="252"/>
      <c r="AZ33" s="239">
        <f t="shared" si="30"/>
        <v>0</v>
      </c>
      <c r="BA33" s="239">
        <f t="shared" ref="BA33:BA58" si="54">SUM(AW33+AY33-AX33)</f>
        <v>1051797.53</v>
      </c>
      <c r="BB33" s="286"/>
    </row>
    <row r="34" spans="1:54" ht="20.100000000000001" customHeight="1" x14ac:dyDescent="0.55000000000000004">
      <c r="A34" s="246">
        <v>27</v>
      </c>
      <c r="B34" s="223" t="s">
        <v>241</v>
      </c>
      <c r="C34" s="221">
        <v>68</v>
      </c>
      <c r="D34" s="254">
        <v>533707.43999999994</v>
      </c>
      <c r="E34" s="255"/>
      <c r="F34" s="253"/>
      <c r="G34" s="252"/>
      <c r="H34" s="237">
        <f t="shared" si="6"/>
        <v>533707.43999999994</v>
      </c>
      <c r="I34" s="237">
        <f t="shared" si="23"/>
        <v>0</v>
      </c>
      <c r="J34" s="253"/>
      <c r="K34" s="252"/>
      <c r="L34" s="237">
        <f t="shared" ref="L34:L36" si="55">SUM(H34+J34-K34)</f>
        <v>533707.43999999994</v>
      </c>
      <c r="M34" s="237">
        <v>0</v>
      </c>
      <c r="N34" s="253"/>
      <c r="O34" s="252"/>
      <c r="P34" s="237">
        <f t="shared" ref="P34:P36" si="56">SUM(L34+N34-O34)</f>
        <v>533707.43999999994</v>
      </c>
      <c r="Q34" s="237">
        <v>0</v>
      </c>
      <c r="R34" s="253"/>
      <c r="S34" s="252"/>
      <c r="T34" s="237">
        <f t="shared" ref="T34:T36" si="57">SUM(P34+R34-S34)</f>
        <v>533707.43999999994</v>
      </c>
      <c r="U34" s="237">
        <v>0</v>
      </c>
      <c r="V34" s="253"/>
      <c r="W34" s="252"/>
      <c r="X34" s="237">
        <f t="shared" ref="X34:X36" si="58">SUM(T34+V34-W34)</f>
        <v>533707.43999999994</v>
      </c>
      <c r="Y34" s="237">
        <v>0</v>
      </c>
      <c r="Z34" s="253"/>
      <c r="AA34" s="252"/>
      <c r="AB34" s="237">
        <f t="shared" ref="AB34:AB36" si="59">SUM(X34+Z34-AA34)</f>
        <v>533707.43999999994</v>
      </c>
      <c r="AC34" s="237">
        <v>0</v>
      </c>
      <c r="AD34" s="253"/>
      <c r="AE34" s="252"/>
      <c r="AF34" s="239">
        <f t="shared" si="0"/>
        <v>533707.43999999994</v>
      </c>
      <c r="AG34" s="239">
        <f t="shared" si="45"/>
        <v>0</v>
      </c>
      <c r="AH34" s="253"/>
      <c r="AI34" s="252"/>
      <c r="AJ34" s="239">
        <f t="shared" si="1"/>
        <v>533707.43999999994</v>
      </c>
      <c r="AK34" s="239">
        <f t="shared" si="46"/>
        <v>0</v>
      </c>
      <c r="AL34" s="253"/>
      <c r="AM34" s="252"/>
      <c r="AN34" s="239">
        <f t="shared" si="24"/>
        <v>533707.43999999994</v>
      </c>
      <c r="AO34" s="239">
        <f t="shared" si="51"/>
        <v>0</v>
      </c>
      <c r="AP34" s="253"/>
      <c r="AQ34" s="252"/>
      <c r="AR34" s="239">
        <f t="shared" si="26"/>
        <v>533707.43999999994</v>
      </c>
      <c r="AS34" s="239">
        <f t="shared" si="52"/>
        <v>0</v>
      </c>
      <c r="AT34" s="253"/>
      <c r="AU34" s="252"/>
      <c r="AV34" s="239">
        <f t="shared" si="28"/>
        <v>533707.43999999994</v>
      </c>
      <c r="AW34" s="239">
        <f t="shared" si="53"/>
        <v>0</v>
      </c>
      <c r="AX34" s="253"/>
      <c r="AY34" s="252"/>
      <c r="AZ34" s="239">
        <f t="shared" si="30"/>
        <v>533707.43999999994</v>
      </c>
      <c r="BA34" s="239">
        <f t="shared" si="54"/>
        <v>0</v>
      </c>
      <c r="BB34" s="286"/>
    </row>
    <row r="35" spans="1:54" ht="20.100000000000001" customHeight="1" x14ac:dyDescent="0.55000000000000004">
      <c r="A35" s="246">
        <v>28</v>
      </c>
      <c r="B35" s="223" t="s">
        <v>242</v>
      </c>
      <c r="C35" s="221">
        <v>69</v>
      </c>
      <c r="D35" s="254"/>
      <c r="E35" s="254">
        <v>533707.43999999994</v>
      </c>
      <c r="F35" s="255"/>
      <c r="G35" s="254"/>
      <c r="H35" s="237">
        <f t="shared" si="6"/>
        <v>0</v>
      </c>
      <c r="I35" s="237">
        <f t="shared" si="23"/>
        <v>533707.43999999994</v>
      </c>
      <c r="J35" s="255"/>
      <c r="K35" s="254"/>
      <c r="L35" s="237">
        <f t="shared" si="55"/>
        <v>0</v>
      </c>
      <c r="M35" s="237">
        <f t="shared" ref="M35:M36" si="60">SUM(I35+J35-K35)</f>
        <v>533707.43999999994</v>
      </c>
      <c r="N35" s="255"/>
      <c r="O35" s="254"/>
      <c r="P35" s="237">
        <f t="shared" si="56"/>
        <v>0</v>
      </c>
      <c r="Q35" s="237">
        <f t="shared" ref="Q35:Q36" si="61">SUM(M35+N35-O35)</f>
        <v>533707.43999999994</v>
      </c>
      <c r="R35" s="255"/>
      <c r="S35" s="254"/>
      <c r="T35" s="237">
        <f t="shared" si="57"/>
        <v>0</v>
      </c>
      <c r="U35" s="237">
        <f t="shared" ref="U35:U36" si="62">SUM(Q35+R35-S35)</f>
        <v>533707.43999999994</v>
      </c>
      <c r="V35" s="255"/>
      <c r="W35" s="254"/>
      <c r="X35" s="237">
        <f t="shared" si="58"/>
        <v>0</v>
      </c>
      <c r="Y35" s="237">
        <f t="shared" ref="Y35:Y36" si="63">SUM(U35+V35-W35)</f>
        <v>533707.43999999994</v>
      </c>
      <c r="Z35" s="255"/>
      <c r="AA35" s="254"/>
      <c r="AB35" s="237">
        <f t="shared" si="59"/>
        <v>0</v>
      </c>
      <c r="AC35" s="237">
        <f t="shared" ref="AC35:AC36" si="64">SUM(Y35+Z35-AA35)</f>
        <v>533707.43999999994</v>
      </c>
      <c r="AD35" s="255"/>
      <c r="AE35" s="254"/>
      <c r="AF35" s="239">
        <f t="shared" si="0"/>
        <v>0</v>
      </c>
      <c r="AG35" s="239">
        <f t="shared" si="45"/>
        <v>533707.43999999994</v>
      </c>
      <c r="AH35" s="255"/>
      <c r="AI35" s="254"/>
      <c r="AJ35" s="239">
        <f t="shared" si="1"/>
        <v>0</v>
      </c>
      <c r="AK35" s="239">
        <f t="shared" si="46"/>
        <v>533707.43999999994</v>
      </c>
      <c r="AL35" s="255"/>
      <c r="AM35" s="254"/>
      <c r="AN35" s="239">
        <f t="shared" si="24"/>
        <v>0</v>
      </c>
      <c r="AO35" s="239">
        <f t="shared" si="51"/>
        <v>533707.43999999994</v>
      </c>
      <c r="AP35" s="255"/>
      <c r="AQ35" s="254"/>
      <c r="AR35" s="239">
        <f t="shared" si="26"/>
        <v>0</v>
      </c>
      <c r="AS35" s="239">
        <f t="shared" si="52"/>
        <v>533707.43999999994</v>
      </c>
      <c r="AT35" s="255"/>
      <c r="AU35" s="254"/>
      <c r="AV35" s="239">
        <f t="shared" si="28"/>
        <v>0</v>
      </c>
      <c r="AW35" s="239">
        <f t="shared" si="53"/>
        <v>533707.43999999994</v>
      </c>
      <c r="AX35" s="255"/>
      <c r="AY35" s="254"/>
      <c r="AZ35" s="239">
        <f t="shared" si="30"/>
        <v>0</v>
      </c>
      <c r="BA35" s="239">
        <f t="shared" si="54"/>
        <v>533707.43999999994</v>
      </c>
      <c r="BB35" s="286"/>
    </row>
    <row r="36" spans="1:54" ht="20.100000000000001" customHeight="1" x14ac:dyDescent="0.55000000000000004">
      <c r="A36" s="246">
        <v>29</v>
      </c>
      <c r="B36" s="228" t="s">
        <v>243</v>
      </c>
      <c r="C36" s="221">
        <v>70</v>
      </c>
      <c r="D36" s="254"/>
      <c r="E36" s="254">
        <v>10080</v>
      </c>
      <c r="F36" s="252"/>
      <c r="G36" s="254"/>
      <c r="H36" s="244">
        <f t="shared" si="6"/>
        <v>0</v>
      </c>
      <c r="I36" s="237">
        <f t="shared" si="23"/>
        <v>10080</v>
      </c>
      <c r="J36" s="252"/>
      <c r="K36" s="254"/>
      <c r="L36" s="237">
        <f t="shared" si="55"/>
        <v>0</v>
      </c>
      <c r="M36" s="237">
        <f t="shared" si="60"/>
        <v>10080</v>
      </c>
      <c r="N36" s="252"/>
      <c r="O36" s="254"/>
      <c r="P36" s="237">
        <f t="shared" si="56"/>
        <v>0</v>
      </c>
      <c r="Q36" s="237">
        <f t="shared" si="61"/>
        <v>10080</v>
      </c>
      <c r="R36" s="252"/>
      <c r="S36" s="254"/>
      <c r="T36" s="237">
        <f t="shared" si="57"/>
        <v>0</v>
      </c>
      <c r="U36" s="237">
        <f t="shared" si="62"/>
        <v>10080</v>
      </c>
      <c r="V36" s="252"/>
      <c r="W36" s="254"/>
      <c r="X36" s="237">
        <f t="shared" si="58"/>
        <v>0</v>
      </c>
      <c r="Y36" s="237">
        <f t="shared" si="63"/>
        <v>10080</v>
      </c>
      <c r="Z36" s="252"/>
      <c r="AA36" s="254"/>
      <c r="AB36" s="237">
        <f t="shared" si="59"/>
        <v>0</v>
      </c>
      <c r="AC36" s="237">
        <f t="shared" si="64"/>
        <v>10080</v>
      </c>
      <c r="AD36" s="252"/>
      <c r="AE36" s="254"/>
      <c r="AF36" s="239">
        <f t="shared" si="0"/>
        <v>0</v>
      </c>
      <c r="AG36" s="239">
        <f t="shared" si="45"/>
        <v>10080</v>
      </c>
      <c r="AH36" s="252"/>
      <c r="AI36" s="254"/>
      <c r="AJ36" s="239">
        <f t="shared" si="1"/>
        <v>0</v>
      </c>
      <c r="AK36" s="239">
        <f t="shared" si="46"/>
        <v>10080</v>
      </c>
      <c r="AL36" s="252"/>
      <c r="AM36" s="254"/>
      <c r="AN36" s="239">
        <f t="shared" si="24"/>
        <v>0</v>
      </c>
      <c r="AO36" s="239">
        <f t="shared" si="51"/>
        <v>10080</v>
      </c>
      <c r="AP36" s="252"/>
      <c r="AQ36" s="254"/>
      <c r="AR36" s="239">
        <f t="shared" si="26"/>
        <v>0</v>
      </c>
      <c r="AS36" s="239">
        <f t="shared" si="52"/>
        <v>10080</v>
      </c>
      <c r="AT36" s="252"/>
      <c r="AU36" s="254"/>
      <c r="AV36" s="239">
        <f t="shared" si="28"/>
        <v>0</v>
      </c>
      <c r="AW36" s="239">
        <f t="shared" si="53"/>
        <v>10080</v>
      </c>
      <c r="AX36" s="252"/>
      <c r="AY36" s="254"/>
      <c r="AZ36" s="239">
        <f t="shared" si="30"/>
        <v>0</v>
      </c>
      <c r="BA36" s="239">
        <f t="shared" si="54"/>
        <v>10080</v>
      </c>
      <c r="BB36" s="286"/>
    </row>
    <row r="37" spans="1:54" ht="20.100000000000001" customHeight="1" x14ac:dyDescent="0.55000000000000004">
      <c r="A37" s="246">
        <v>30</v>
      </c>
      <c r="B37" s="220" t="s">
        <v>251</v>
      </c>
      <c r="C37" s="221" t="s">
        <v>291</v>
      </c>
      <c r="D37" s="253"/>
      <c r="E37" s="254">
        <v>299224.24</v>
      </c>
      <c r="F37" s="254"/>
      <c r="G37" s="255"/>
      <c r="H37" s="238"/>
      <c r="I37" s="237">
        <f t="shared" si="23"/>
        <v>299224.24</v>
      </c>
      <c r="J37" s="254"/>
      <c r="K37" s="255"/>
      <c r="L37" s="237"/>
      <c r="M37" s="237">
        <f>SUM(I37+K37-J37)</f>
        <v>299224.24</v>
      </c>
      <c r="N37" s="254"/>
      <c r="O37" s="255"/>
      <c r="P37" s="237"/>
      <c r="Q37" s="237">
        <f>SUM(M37+O37-N37)</f>
        <v>299224.24</v>
      </c>
      <c r="R37" s="254"/>
      <c r="S37" s="255"/>
      <c r="T37" s="237"/>
      <c r="U37" s="237">
        <f>SUM(Q37+S37-R37)</f>
        <v>299224.24</v>
      </c>
      <c r="V37" s="254"/>
      <c r="W37" s="255"/>
      <c r="X37" s="237"/>
      <c r="Y37" s="237">
        <f>SUM(U37+W37-V37)</f>
        <v>299224.24</v>
      </c>
      <c r="Z37" s="254"/>
      <c r="AA37" s="255"/>
      <c r="AB37" s="237"/>
      <c r="AC37" s="237">
        <f>SUM(Y37+AA37-Z37)</f>
        <v>299224.24</v>
      </c>
      <c r="AD37" s="254"/>
      <c r="AE37" s="255"/>
      <c r="AF37" s="239">
        <f t="shared" si="0"/>
        <v>0</v>
      </c>
      <c r="AG37" s="239">
        <f t="shared" si="45"/>
        <v>299224.24</v>
      </c>
      <c r="AH37" s="254"/>
      <c r="AI37" s="255"/>
      <c r="AJ37" s="239"/>
      <c r="AK37" s="239">
        <f t="shared" si="46"/>
        <v>299224.24</v>
      </c>
      <c r="AL37" s="254"/>
      <c r="AM37" s="255"/>
      <c r="AN37" s="239"/>
      <c r="AO37" s="239">
        <f t="shared" si="51"/>
        <v>299224.24</v>
      </c>
      <c r="AP37" s="254"/>
      <c r="AQ37" s="255"/>
      <c r="AR37" s="239"/>
      <c r="AS37" s="239">
        <f t="shared" si="52"/>
        <v>299224.24</v>
      </c>
      <c r="AT37" s="254"/>
      <c r="AU37" s="255"/>
      <c r="AV37" s="239"/>
      <c r="AW37" s="239">
        <f t="shared" si="53"/>
        <v>299224.24</v>
      </c>
      <c r="AX37" s="254"/>
      <c r="AY37" s="255"/>
      <c r="AZ37" s="239"/>
      <c r="BA37" s="239">
        <f t="shared" si="54"/>
        <v>299224.24</v>
      </c>
      <c r="BB37" s="286"/>
    </row>
    <row r="38" spans="1:54" ht="20.100000000000001" customHeight="1" x14ac:dyDescent="0.55000000000000004">
      <c r="A38" s="246">
        <v>31</v>
      </c>
      <c r="B38" s="223" t="s">
        <v>59</v>
      </c>
      <c r="C38" s="221">
        <v>78</v>
      </c>
      <c r="D38" s="254"/>
      <c r="E38" s="254">
        <v>24618.74</v>
      </c>
      <c r="F38" s="254"/>
      <c r="G38" s="254"/>
      <c r="H38" s="238">
        <f t="shared" si="6"/>
        <v>0</v>
      </c>
      <c r="I38" s="237">
        <f t="shared" si="23"/>
        <v>24618.74</v>
      </c>
      <c r="J38" s="254"/>
      <c r="K38" s="254"/>
      <c r="L38" s="237">
        <f t="shared" ref="L38:L41" si="65">SUM(H38+J38-K38)</f>
        <v>0</v>
      </c>
      <c r="M38" s="237">
        <f t="shared" ref="M38:M40" si="66">SUM(I38+J38-K38)</f>
        <v>24618.74</v>
      </c>
      <c r="N38" s="254"/>
      <c r="O38" s="254"/>
      <c r="P38" s="237">
        <f t="shared" ref="P38:P40" si="67">SUM(L38+N38-O38)</f>
        <v>0</v>
      </c>
      <c r="Q38" s="237">
        <f t="shared" ref="Q38:Q40" si="68">SUM(M38+N38-O38)</f>
        <v>24618.74</v>
      </c>
      <c r="R38" s="254"/>
      <c r="S38" s="254"/>
      <c r="T38" s="237">
        <f t="shared" ref="T38:T40" si="69">SUM(P38+R38-S38)</f>
        <v>0</v>
      </c>
      <c r="U38" s="237">
        <f t="shared" ref="U38:U40" si="70">SUM(Q38+R38-S38)</f>
        <v>24618.74</v>
      </c>
      <c r="V38" s="254"/>
      <c r="W38" s="254"/>
      <c r="X38" s="237">
        <f t="shared" ref="X38:X40" si="71">SUM(T38+V38-W38)</f>
        <v>0</v>
      </c>
      <c r="Y38" s="237">
        <f t="shared" ref="Y38:Y40" si="72">SUM(U38+V38-W38)</f>
        <v>24618.74</v>
      </c>
      <c r="Z38" s="254"/>
      <c r="AA38" s="254"/>
      <c r="AB38" s="237">
        <f t="shared" ref="AB38:AB40" si="73">SUM(X38+Z38-AA38)</f>
        <v>0</v>
      </c>
      <c r="AC38" s="237">
        <f t="shared" ref="AC38:AC40" si="74">SUM(Y38+Z38-AA38)</f>
        <v>24618.74</v>
      </c>
      <c r="AD38" s="254"/>
      <c r="AE38" s="254"/>
      <c r="AF38" s="239">
        <f t="shared" si="0"/>
        <v>0</v>
      </c>
      <c r="AG38" s="239">
        <f t="shared" si="45"/>
        <v>24618.74</v>
      </c>
      <c r="AH38" s="254"/>
      <c r="AI38" s="254"/>
      <c r="AJ38" s="239">
        <f t="shared" si="1"/>
        <v>0</v>
      </c>
      <c r="AK38" s="239">
        <f t="shared" si="46"/>
        <v>24618.74</v>
      </c>
      <c r="AL38" s="254"/>
      <c r="AM38" s="254"/>
      <c r="AN38" s="239">
        <f t="shared" ref="AN38:AN49" si="75">SUM(AJ38+AL38-AM38)</f>
        <v>0</v>
      </c>
      <c r="AO38" s="239">
        <f t="shared" si="51"/>
        <v>24618.74</v>
      </c>
      <c r="AP38" s="254"/>
      <c r="AQ38" s="254"/>
      <c r="AR38" s="239">
        <f t="shared" ref="AR38:AR43" si="76">SUM(AN38+AP38-AQ38)</f>
        <v>0</v>
      </c>
      <c r="AS38" s="239">
        <f t="shared" si="52"/>
        <v>24618.74</v>
      </c>
      <c r="AT38" s="254"/>
      <c r="AU38" s="254"/>
      <c r="AV38" s="239">
        <f t="shared" ref="AV38:AV43" si="77">SUM(AR38+AT38-AU38)</f>
        <v>0</v>
      </c>
      <c r="AW38" s="239">
        <f t="shared" si="53"/>
        <v>24618.74</v>
      </c>
      <c r="AX38" s="254"/>
      <c r="AY38" s="254"/>
      <c r="AZ38" s="239">
        <f t="shared" ref="AZ38:AZ43" si="78">SUM(AV38+AX38-AY38)</f>
        <v>0</v>
      </c>
      <c r="BA38" s="239">
        <f t="shared" si="54"/>
        <v>24618.74</v>
      </c>
      <c r="BB38" s="286"/>
    </row>
    <row r="39" spans="1:54" ht="20.100000000000001" customHeight="1" x14ac:dyDescent="0.55000000000000004">
      <c r="A39" s="246">
        <v>32</v>
      </c>
      <c r="B39" s="223" t="s">
        <v>281</v>
      </c>
      <c r="C39" s="221">
        <v>79</v>
      </c>
      <c r="D39" s="254"/>
      <c r="E39" s="254">
        <v>0</v>
      </c>
      <c r="F39" s="255"/>
      <c r="G39" s="255"/>
      <c r="H39" s="238">
        <f t="shared" si="6"/>
        <v>0</v>
      </c>
      <c r="I39" s="237">
        <f t="shared" si="23"/>
        <v>0</v>
      </c>
      <c r="J39" s="255"/>
      <c r="K39" s="255"/>
      <c r="L39" s="237"/>
      <c r="M39" s="237">
        <f t="shared" si="66"/>
        <v>0</v>
      </c>
      <c r="N39" s="255"/>
      <c r="O39" s="255"/>
      <c r="P39" s="237">
        <f t="shared" si="67"/>
        <v>0</v>
      </c>
      <c r="Q39" s="237">
        <f t="shared" si="68"/>
        <v>0</v>
      </c>
      <c r="R39" s="255"/>
      <c r="S39" s="255"/>
      <c r="T39" s="237">
        <f t="shared" si="69"/>
        <v>0</v>
      </c>
      <c r="U39" s="237">
        <f t="shared" si="70"/>
        <v>0</v>
      </c>
      <c r="V39" s="255"/>
      <c r="W39" s="255"/>
      <c r="X39" s="237">
        <f t="shared" si="71"/>
        <v>0</v>
      </c>
      <c r="Y39" s="237">
        <f t="shared" si="72"/>
        <v>0</v>
      </c>
      <c r="Z39" s="255"/>
      <c r="AA39" s="255"/>
      <c r="AB39" s="237">
        <f t="shared" si="73"/>
        <v>0</v>
      </c>
      <c r="AC39" s="237">
        <f t="shared" si="74"/>
        <v>0</v>
      </c>
      <c r="AD39" s="255"/>
      <c r="AE39" s="255"/>
      <c r="AF39" s="239">
        <f t="shared" si="0"/>
        <v>0</v>
      </c>
      <c r="AG39" s="239">
        <f t="shared" si="45"/>
        <v>0</v>
      </c>
      <c r="AH39" s="255"/>
      <c r="AI39" s="255"/>
      <c r="AJ39" s="239">
        <f t="shared" si="1"/>
        <v>0</v>
      </c>
      <c r="AK39" s="239">
        <f t="shared" si="46"/>
        <v>0</v>
      </c>
      <c r="AL39" s="255"/>
      <c r="AM39" s="255"/>
      <c r="AN39" s="239">
        <f t="shared" si="75"/>
        <v>0</v>
      </c>
      <c r="AO39" s="239">
        <f t="shared" si="51"/>
        <v>0</v>
      </c>
      <c r="AP39" s="255"/>
      <c r="AQ39" s="255"/>
      <c r="AR39" s="239">
        <f t="shared" si="76"/>
        <v>0</v>
      </c>
      <c r="AS39" s="239">
        <f t="shared" si="52"/>
        <v>0</v>
      </c>
      <c r="AT39" s="255"/>
      <c r="AU39" s="255"/>
      <c r="AV39" s="239">
        <f t="shared" si="77"/>
        <v>0</v>
      </c>
      <c r="AW39" s="239">
        <f t="shared" si="53"/>
        <v>0</v>
      </c>
      <c r="AX39" s="255"/>
      <c r="AY39" s="255"/>
      <c r="AZ39" s="239">
        <f t="shared" si="78"/>
        <v>0</v>
      </c>
      <c r="BA39" s="239">
        <f t="shared" si="54"/>
        <v>0</v>
      </c>
      <c r="BB39" s="286"/>
    </row>
    <row r="40" spans="1:54" ht="20.100000000000001" customHeight="1" x14ac:dyDescent="0.55000000000000004">
      <c r="A40" s="246">
        <v>33</v>
      </c>
      <c r="B40" s="223" t="s">
        <v>282</v>
      </c>
      <c r="C40" s="221">
        <v>80</v>
      </c>
      <c r="D40" s="254"/>
      <c r="E40" s="254">
        <v>0</v>
      </c>
      <c r="F40" s="254"/>
      <c r="G40" s="254"/>
      <c r="H40" s="237">
        <f t="shared" si="6"/>
        <v>0</v>
      </c>
      <c r="I40" s="237">
        <f t="shared" si="23"/>
        <v>0</v>
      </c>
      <c r="J40" s="254"/>
      <c r="K40" s="254"/>
      <c r="L40" s="237"/>
      <c r="M40" s="237">
        <f t="shared" si="66"/>
        <v>0</v>
      </c>
      <c r="N40" s="254"/>
      <c r="O40" s="254"/>
      <c r="P40" s="237">
        <f t="shared" si="67"/>
        <v>0</v>
      </c>
      <c r="Q40" s="237">
        <f t="shared" si="68"/>
        <v>0</v>
      </c>
      <c r="R40" s="254"/>
      <c r="S40" s="254"/>
      <c r="T40" s="237">
        <f t="shared" si="69"/>
        <v>0</v>
      </c>
      <c r="U40" s="237">
        <f t="shared" si="70"/>
        <v>0</v>
      </c>
      <c r="V40" s="254"/>
      <c r="W40" s="254"/>
      <c r="X40" s="237">
        <f t="shared" si="71"/>
        <v>0</v>
      </c>
      <c r="Y40" s="237">
        <f t="shared" si="72"/>
        <v>0</v>
      </c>
      <c r="Z40" s="254"/>
      <c r="AA40" s="254"/>
      <c r="AB40" s="237">
        <f t="shared" si="73"/>
        <v>0</v>
      </c>
      <c r="AC40" s="237">
        <f t="shared" si="74"/>
        <v>0</v>
      </c>
      <c r="AD40" s="254"/>
      <c r="AE40" s="254"/>
      <c r="AF40" s="239">
        <f t="shared" si="0"/>
        <v>0</v>
      </c>
      <c r="AG40" s="239">
        <f t="shared" si="45"/>
        <v>0</v>
      </c>
      <c r="AH40" s="254"/>
      <c r="AI40" s="254"/>
      <c r="AJ40" s="239">
        <f t="shared" si="1"/>
        <v>0</v>
      </c>
      <c r="AK40" s="239">
        <f t="shared" si="46"/>
        <v>0</v>
      </c>
      <c r="AL40" s="254"/>
      <c r="AM40" s="254"/>
      <c r="AN40" s="239">
        <f t="shared" si="75"/>
        <v>0</v>
      </c>
      <c r="AO40" s="239">
        <f t="shared" si="51"/>
        <v>0</v>
      </c>
      <c r="AP40" s="254"/>
      <c r="AQ40" s="254"/>
      <c r="AR40" s="239">
        <f t="shared" si="76"/>
        <v>0</v>
      </c>
      <c r="AS40" s="239">
        <f t="shared" si="52"/>
        <v>0</v>
      </c>
      <c r="AT40" s="254"/>
      <c r="AU40" s="254"/>
      <c r="AV40" s="239">
        <f t="shared" si="77"/>
        <v>0</v>
      </c>
      <c r="AW40" s="239">
        <f t="shared" si="53"/>
        <v>0</v>
      </c>
      <c r="AX40" s="254"/>
      <c r="AY40" s="254"/>
      <c r="AZ40" s="239">
        <f t="shared" si="78"/>
        <v>0</v>
      </c>
      <c r="BA40" s="239">
        <f t="shared" si="54"/>
        <v>0</v>
      </c>
      <c r="BB40" s="286"/>
    </row>
    <row r="41" spans="1:54" ht="20.100000000000001" customHeight="1" x14ac:dyDescent="0.55000000000000004">
      <c r="A41" s="246">
        <v>34</v>
      </c>
      <c r="B41" s="225" t="s">
        <v>252</v>
      </c>
      <c r="C41" s="221">
        <v>81</v>
      </c>
      <c r="D41" s="255"/>
      <c r="E41" s="255">
        <v>200000</v>
      </c>
      <c r="F41" s="254"/>
      <c r="G41" s="254"/>
      <c r="H41" s="244">
        <f t="shared" si="6"/>
        <v>0</v>
      </c>
      <c r="I41" s="237">
        <f t="shared" si="23"/>
        <v>200000</v>
      </c>
      <c r="J41" s="254"/>
      <c r="K41" s="254"/>
      <c r="L41" s="237">
        <f t="shared" si="65"/>
        <v>0</v>
      </c>
      <c r="M41" s="237">
        <f>+I41-J41+K41</f>
        <v>200000</v>
      </c>
      <c r="N41" s="254"/>
      <c r="O41" s="254"/>
      <c r="P41" s="237">
        <v>0</v>
      </c>
      <c r="Q41" s="237">
        <f>+M41-N41+O41</f>
        <v>200000</v>
      </c>
      <c r="R41" s="254"/>
      <c r="S41" s="254"/>
      <c r="T41" s="237">
        <v>0</v>
      </c>
      <c r="U41" s="237">
        <f>+Q41-R41+S41</f>
        <v>200000</v>
      </c>
      <c r="V41" s="254"/>
      <c r="W41" s="254"/>
      <c r="X41" s="237">
        <v>0</v>
      </c>
      <c r="Y41" s="237">
        <f>+U41-V41+W41</f>
        <v>200000</v>
      </c>
      <c r="Z41" s="254"/>
      <c r="AA41" s="254"/>
      <c r="AB41" s="237">
        <v>0</v>
      </c>
      <c r="AC41" s="237">
        <f>+Y41-Z41+AA41</f>
        <v>200000</v>
      </c>
      <c r="AD41" s="254"/>
      <c r="AE41" s="254"/>
      <c r="AF41" s="239">
        <f t="shared" si="0"/>
        <v>0</v>
      </c>
      <c r="AG41" s="239">
        <f t="shared" si="45"/>
        <v>200000</v>
      </c>
      <c r="AH41" s="254"/>
      <c r="AI41" s="254"/>
      <c r="AJ41" s="239">
        <f t="shared" si="1"/>
        <v>0</v>
      </c>
      <c r="AK41" s="239">
        <f t="shared" si="46"/>
        <v>200000</v>
      </c>
      <c r="AL41" s="254"/>
      <c r="AM41" s="254"/>
      <c r="AN41" s="239">
        <f t="shared" si="75"/>
        <v>0</v>
      </c>
      <c r="AO41" s="239">
        <f t="shared" si="51"/>
        <v>200000</v>
      </c>
      <c r="AP41" s="254"/>
      <c r="AQ41" s="254"/>
      <c r="AR41" s="239">
        <f t="shared" si="76"/>
        <v>0</v>
      </c>
      <c r="AS41" s="239">
        <f t="shared" si="52"/>
        <v>200000</v>
      </c>
      <c r="AT41" s="254"/>
      <c r="AU41" s="254"/>
      <c r="AV41" s="239">
        <f t="shared" si="77"/>
        <v>0</v>
      </c>
      <c r="AW41" s="239">
        <f t="shared" si="53"/>
        <v>200000</v>
      </c>
      <c r="AX41" s="254"/>
      <c r="AY41" s="254"/>
      <c r="AZ41" s="239">
        <f t="shared" si="78"/>
        <v>0</v>
      </c>
      <c r="BA41" s="239">
        <f t="shared" si="54"/>
        <v>200000</v>
      </c>
      <c r="BB41" s="286"/>
    </row>
    <row r="42" spans="1:54" ht="20.100000000000001" customHeight="1" x14ac:dyDescent="0.55000000000000004">
      <c r="A42" s="246">
        <v>35</v>
      </c>
      <c r="B42" s="226" t="s">
        <v>253</v>
      </c>
      <c r="C42" s="221">
        <v>82</v>
      </c>
      <c r="D42" s="277"/>
      <c r="E42" s="254">
        <v>50000</v>
      </c>
      <c r="F42" s="253"/>
      <c r="G42" s="255"/>
      <c r="H42" s="237">
        <f t="shared" si="6"/>
        <v>0</v>
      </c>
      <c r="I42" s="237">
        <f t="shared" si="23"/>
        <v>50000</v>
      </c>
      <c r="J42" s="253"/>
      <c r="K42" s="255"/>
      <c r="L42" s="237">
        <f>SUM(H42+J42-K42)</f>
        <v>0</v>
      </c>
      <c r="M42" s="237">
        <f>SUM(I42-J42+K42)</f>
        <v>50000</v>
      </c>
      <c r="N42" s="253"/>
      <c r="O42" s="255"/>
      <c r="P42" s="237">
        <f>SUM(L42+N42-O42)</f>
        <v>0</v>
      </c>
      <c r="Q42" s="237">
        <f>SUM(M42-N42+O42)</f>
        <v>50000</v>
      </c>
      <c r="R42" s="253"/>
      <c r="S42" s="255"/>
      <c r="T42" s="237">
        <f>SUM(P42+R42-S42)</f>
        <v>0</v>
      </c>
      <c r="U42" s="237">
        <f>SUM(Q42-R42+S42)</f>
        <v>50000</v>
      </c>
      <c r="V42" s="253"/>
      <c r="W42" s="255"/>
      <c r="X42" s="237">
        <f>SUM(T42+V42-W42)</f>
        <v>0</v>
      </c>
      <c r="Y42" s="237">
        <f>SUM(U42-V42+W42)</f>
        <v>50000</v>
      </c>
      <c r="Z42" s="253"/>
      <c r="AA42" s="255"/>
      <c r="AB42" s="237">
        <f>SUM(X42+Z42-AA42)</f>
        <v>0</v>
      </c>
      <c r="AC42" s="237">
        <f>SUM(Y42-Z42+AA42)</f>
        <v>50000</v>
      </c>
      <c r="AD42" s="253"/>
      <c r="AE42" s="255"/>
      <c r="AF42" s="239">
        <f t="shared" si="0"/>
        <v>0</v>
      </c>
      <c r="AG42" s="239">
        <f t="shared" si="45"/>
        <v>50000</v>
      </c>
      <c r="AH42" s="253"/>
      <c r="AI42" s="255"/>
      <c r="AJ42" s="239">
        <f t="shared" si="1"/>
        <v>0</v>
      </c>
      <c r="AK42" s="239">
        <f t="shared" si="46"/>
        <v>50000</v>
      </c>
      <c r="AL42" s="253"/>
      <c r="AM42" s="255"/>
      <c r="AN42" s="239">
        <f t="shared" si="75"/>
        <v>0</v>
      </c>
      <c r="AO42" s="239">
        <f t="shared" si="51"/>
        <v>50000</v>
      </c>
      <c r="AP42" s="253"/>
      <c r="AQ42" s="255"/>
      <c r="AR42" s="239">
        <f t="shared" si="76"/>
        <v>0</v>
      </c>
      <c r="AS42" s="239">
        <f t="shared" si="52"/>
        <v>50000</v>
      </c>
      <c r="AT42" s="253"/>
      <c r="AU42" s="255"/>
      <c r="AV42" s="239">
        <f t="shared" si="77"/>
        <v>0</v>
      </c>
      <c r="AW42" s="239">
        <f t="shared" si="53"/>
        <v>50000</v>
      </c>
      <c r="AX42" s="253"/>
      <c r="AY42" s="255"/>
      <c r="AZ42" s="239">
        <f t="shared" si="78"/>
        <v>0</v>
      </c>
      <c r="BA42" s="239">
        <f t="shared" si="54"/>
        <v>50000</v>
      </c>
      <c r="BB42" s="286"/>
    </row>
    <row r="43" spans="1:54" ht="20.100000000000001" customHeight="1" x14ac:dyDescent="0.55000000000000004">
      <c r="A43" s="246">
        <v>36</v>
      </c>
      <c r="B43" s="223" t="s">
        <v>254</v>
      </c>
      <c r="C43" s="221">
        <v>83</v>
      </c>
      <c r="D43" s="254"/>
      <c r="E43" s="254">
        <v>3528929</v>
      </c>
      <c r="F43" s="254"/>
      <c r="G43" s="252"/>
      <c r="H43" s="237">
        <f t="shared" si="6"/>
        <v>0</v>
      </c>
      <c r="I43" s="237">
        <f t="shared" si="23"/>
        <v>3528929</v>
      </c>
      <c r="J43" s="254"/>
      <c r="K43" s="252"/>
      <c r="L43" s="237">
        <f t="shared" ref="L43" si="79">SUM(H43+J43-K43)</f>
        <v>0</v>
      </c>
      <c r="M43" s="237">
        <f>I43+K43-J43</f>
        <v>3528929</v>
      </c>
      <c r="N43" s="254"/>
      <c r="O43" s="252"/>
      <c r="P43" s="237">
        <f t="shared" ref="P43" si="80">SUM(L43+N43-O43)</f>
        <v>0</v>
      </c>
      <c r="Q43" s="237">
        <f>M43+O43-N43</f>
        <v>3528929</v>
      </c>
      <c r="R43" s="254"/>
      <c r="S43" s="252"/>
      <c r="T43" s="237">
        <f t="shared" ref="T43" si="81">SUM(P43+R43-S43)</f>
        <v>0</v>
      </c>
      <c r="U43" s="237">
        <f>Q43+S43-R43</f>
        <v>3528929</v>
      </c>
      <c r="V43" s="254"/>
      <c r="W43" s="252"/>
      <c r="X43" s="237">
        <f t="shared" ref="X43" si="82">SUM(T43+V43-W43)</f>
        <v>0</v>
      </c>
      <c r="Y43" s="237">
        <f>U43+W43-V43</f>
        <v>3528929</v>
      </c>
      <c r="Z43" s="254"/>
      <c r="AA43" s="252"/>
      <c r="AB43" s="237">
        <f t="shared" ref="AB43" si="83">SUM(X43+Z43-AA43)</f>
        <v>0</v>
      </c>
      <c r="AC43" s="237">
        <f>Y43+AA43-Z43</f>
        <v>3528929</v>
      </c>
      <c r="AD43" s="254"/>
      <c r="AE43" s="252"/>
      <c r="AF43" s="239">
        <f t="shared" si="0"/>
        <v>0</v>
      </c>
      <c r="AG43" s="239">
        <f t="shared" si="45"/>
        <v>3528929</v>
      </c>
      <c r="AH43" s="254"/>
      <c r="AI43" s="252"/>
      <c r="AJ43" s="239">
        <f t="shared" si="1"/>
        <v>0</v>
      </c>
      <c r="AK43" s="239">
        <f t="shared" si="46"/>
        <v>3528929</v>
      </c>
      <c r="AL43" s="254"/>
      <c r="AM43" s="252"/>
      <c r="AN43" s="239">
        <f t="shared" si="75"/>
        <v>0</v>
      </c>
      <c r="AO43" s="239">
        <f t="shared" si="51"/>
        <v>3528929</v>
      </c>
      <c r="AP43" s="254"/>
      <c r="AQ43" s="252"/>
      <c r="AR43" s="239">
        <f t="shared" si="76"/>
        <v>0</v>
      </c>
      <c r="AS43" s="239">
        <f t="shared" si="52"/>
        <v>3528929</v>
      </c>
      <c r="AT43" s="254"/>
      <c r="AU43" s="252"/>
      <c r="AV43" s="239">
        <f t="shared" si="77"/>
        <v>0</v>
      </c>
      <c r="AW43" s="239">
        <f t="shared" si="53"/>
        <v>3528929</v>
      </c>
      <c r="AX43" s="254"/>
      <c r="AY43" s="252"/>
      <c r="AZ43" s="239">
        <f t="shared" si="78"/>
        <v>0</v>
      </c>
      <c r="BA43" s="239">
        <f t="shared" si="54"/>
        <v>3528929</v>
      </c>
      <c r="BB43" s="286"/>
    </row>
    <row r="44" spans="1:54" ht="20.100000000000001" customHeight="1" x14ac:dyDescent="0.55000000000000004">
      <c r="A44" s="246">
        <v>37</v>
      </c>
      <c r="B44" s="223" t="s">
        <v>65</v>
      </c>
      <c r="C44" s="221" t="s">
        <v>292</v>
      </c>
      <c r="D44" s="254"/>
      <c r="E44" s="254">
        <v>1744630</v>
      </c>
      <c r="F44" s="254"/>
      <c r="G44" s="252"/>
      <c r="H44" s="237">
        <f t="shared" si="6"/>
        <v>0</v>
      </c>
      <c r="I44" s="237">
        <f t="shared" si="23"/>
        <v>1744630</v>
      </c>
      <c r="J44" s="254"/>
      <c r="K44" s="252"/>
      <c r="L44" s="237">
        <v>0</v>
      </c>
      <c r="M44" s="237">
        <f>+I44-J44+K44</f>
        <v>1744630</v>
      </c>
      <c r="N44" s="254"/>
      <c r="O44" s="252"/>
      <c r="P44" s="237">
        <v>0</v>
      </c>
      <c r="Q44" s="237">
        <f>+M44-N44+O44</f>
        <v>1744630</v>
      </c>
      <c r="R44" s="254"/>
      <c r="S44" s="252"/>
      <c r="T44" s="237">
        <v>0</v>
      </c>
      <c r="U44" s="237">
        <f>+Q44-R44+S44</f>
        <v>1744630</v>
      </c>
      <c r="V44" s="254"/>
      <c r="W44" s="252"/>
      <c r="X44" s="237">
        <v>0</v>
      </c>
      <c r="Y44" s="237">
        <f>+U44-V44+W44</f>
        <v>1744630</v>
      </c>
      <c r="Z44" s="254"/>
      <c r="AA44" s="252"/>
      <c r="AB44" s="237">
        <v>0</v>
      </c>
      <c r="AC44" s="237">
        <f>+Y44-Z44+AA44</f>
        <v>1744630</v>
      </c>
      <c r="AD44" s="254"/>
      <c r="AE44" s="252"/>
      <c r="AF44" s="239">
        <f t="shared" si="0"/>
        <v>0</v>
      </c>
      <c r="AG44" s="239">
        <f t="shared" si="45"/>
        <v>1744630</v>
      </c>
      <c r="AH44" s="254"/>
      <c r="AI44" s="252"/>
      <c r="AJ44" s="239">
        <f t="shared" si="1"/>
        <v>0</v>
      </c>
      <c r="AK44" s="239">
        <f t="shared" si="46"/>
        <v>1744630</v>
      </c>
      <c r="AL44" s="254"/>
      <c r="AM44" s="252"/>
      <c r="AN44" s="239"/>
      <c r="AO44" s="239">
        <f t="shared" si="51"/>
        <v>1744630</v>
      </c>
      <c r="AP44" s="254"/>
      <c r="AQ44" s="252"/>
      <c r="AR44" s="239"/>
      <c r="AS44" s="239">
        <f t="shared" si="52"/>
        <v>1744630</v>
      </c>
      <c r="AT44" s="254"/>
      <c r="AU44" s="252"/>
      <c r="AV44" s="239"/>
      <c r="AW44" s="239">
        <f t="shared" si="53"/>
        <v>1744630</v>
      </c>
      <c r="AX44" s="254"/>
      <c r="AY44" s="252"/>
      <c r="AZ44" s="239"/>
      <c r="BA44" s="239">
        <f t="shared" si="54"/>
        <v>1744630</v>
      </c>
      <c r="BB44" s="286"/>
    </row>
    <row r="45" spans="1:54" ht="20.100000000000001" customHeight="1" x14ac:dyDescent="0.55000000000000004">
      <c r="A45" s="246">
        <v>38</v>
      </c>
      <c r="B45" s="220" t="s">
        <v>22</v>
      </c>
      <c r="C45" s="221">
        <v>89</v>
      </c>
      <c r="D45" s="254"/>
      <c r="E45" s="254">
        <v>0</v>
      </c>
      <c r="F45" s="255"/>
      <c r="G45" s="252"/>
      <c r="H45" s="237">
        <f t="shared" si="6"/>
        <v>0</v>
      </c>
      <c r="I45" s="237">
        <f t="shared" si="23"/>
        <v>0</v>
      </c>
      <c r="J45" s="255"/>
      <c r="K45" s="252"/>
      <c r="L45" s="237">
        <f t="shared" ref="L45:L48" si="84">SUM(H45+J45-K45)</f>
        <v>0</v>
      </c>
      <c r="M45" s="237">
        <f t="shared" ref="M45:M48" si="85">SUM(I45+J45-K45)</f>
        <v>0</v>
      </c>
      <c r="N45" s="255"/>
      <c r="O45" s="252"/>
      <c r="P45" s="237">
        <f t="shared" ref="P45:P48" si="86">SUM(L45+N45-O45)</f>
        <v>0</v>
      </c>
      <c r="Q45" s="237">
        <f t="shared" ref="Q45:Q48" si="87">SUM(M45+N45-O45)</f>
        <v>0</v>
      </c>
      <c r="R45" s="255"/>
      <c r="S45" s="252"/>
      <c r="T45" s="237">
        <f t="shared" ref="T45:T48" si="88">SUM(P45+R45-S45)</f>
        <v>0</v>
      </c>
      <c r="U45" s="237">
        <f t="shared" ref="U45:U48" si="89">SUM(Q45+R45-S45)</f>
        <v>0</v>
      </c>
      <c r="V45" s="255"/>
      <c r="W45" s="252"/>
      <c r="X45" s="237">
        <f t="shared" ref="X45:X48" si="90">SUM(T45+V45-W45)</f>
        <v>0</v>
      </c>
      <c r="Y45" s="237">
        <f t="shared" ref="Y45:Y48" si="91">SUM(U45+V45-W45)</f>
        <v>0</v>
      </c>
      <c r="Z45" s="255"/>
      <c r="AA45" s="252"/>
      <c r="AB45" s="237">
        <f t="shared" ref="AB45:AB48" si="92">SUM(X45+Z45-AA45)</f>
        <v>0</v>
      </c>
      <c r="AC45" s="237">
        <f t="shared" ref="AC45:AC48" si="93">SUM(Y45+Z45-AA45)</f>
        <v>0</v>
      </c>
      <c r="AD45" s="255"/>
      <c r="AE45" s="252"/>
      <c r="AF45" s="239">
        <f t="shared" si="0"/>
        <v>0</v>
      </c>
      <c r="AG45" s="239">
        <f t="shared" si="45"/>
        <v>0</v>
      </c>
      <c r="AH45" s="255"/>
      <c r="AI45" s="252"/>
      <c r="AJ45" s="239">
        <f t="shared" si="1"/>
        <v>0</v>
      </c>
      <c r="AK45" s="239">
        <f t="shared" si="46"/>
        <v>0</v>
      </c>
      <c r="AL45" s="255"/>
      <c r="AM45" s="252"/>
      <c r="AN45" s="239">
        <f t="shared" si="75"/>
        <v>0</v>
      </c>
      <c r="AO45" s="239">
        <f t="shared" si="51"/>
        <v>0</v>
      </c>
      <c r="AP45" s="255"/>
      <c r="AQ45" s="252"/>
      <c r="AR45" s="239">
        <f t="shared" ref="AR45:AR49" si="94">SUM(AN45+AP45-AQ45)</f>
        <v>0</v>
      </c>
      <c r="AS45" s="239">
        <f t="shared" si="52"/>
        <v>0</v>
      </c>
      <c r="AT45" s="255"/>
      <c r="AU45" s="252"/>
      <c r="AV45" s="239">
        <f t="shared" ref="AV45:AV49" si="95">SUM(AR45+AT45-AU45)</f>
        <v>0</v>
      </c>
      <c r="AW45" s="239">
        <f t="shared" si="53"/>
        <v>0</v>
      </c>
      <c r="AX45" s="255"/>
      <c r="AY45" s="252"/>
      <c r="AZ45" s="239">
        <f t="shared" ref="AZ45:AZ49" si="96">SUM(AV45+AX45-AY45)</f>
        <v>0</v>
      </c>
      <c r="BA45" s="239">
        <f t="shared" si="54"/>
        <v>0</v>
      </c>
      <c r="BB45" s="286"/>
    </row>
    <row r="46" spans="1:54" ht="20.100000000000001" customHeight="1" x14ac:dyDescent="0.55000000000000004">
      <c r="A46" s="246">
        <v>39</v>
      </c>
      <c r="B46" s="220" t="s">
        <v>4</v>
      </c>
      <c r="C46" s="221">
        <v>90</v>
      </c>
      <c r="D46" s="254"/>
      <c r="E46" s="254">
        <v>59285</v>
      </c>
      <c r="F46" s="252"/>
      <c r="G46" s="254"/>
      <c r="H46" s="237">
        <f t="shared" si="6"/>
        <v>0</v>
      </c>
      <c r="I46" s="237">
        <f t="shared" si="23"/>
        <v>59285</v>
      </c>
      <c r="J46" s="252"/>
      <c r="K46" s="254"/>
      <c r="L46" s="238">
        <f t="shared" si="84"/>
        <v>0</v>
      </c>
      <c r="M46" s="238">
        <f t="shared" si="85"/>
        <v>59285</v>
      </c>
      <c r="N46" s="252"/>
      <c r="O46" s="254"/>
      <c r="P46" s="238">
        <f t="shared" si="86"/>
        <v>0</v>
      </c>
      <c r="Q46" s="238">
        <f t="shared" si="87"/>
        <v>59285</v>
      </c>
      <c r="R46" s="252"/>
      <c r="S46" s="254"/>
      <c r="T46" s="238">
        <f t="shared" si="88"/>
        <v>0</v>
      </c>
      <c r="U46" s="238">
        <f t="shared" si="89"/>
        <v>59285</v>
      </c>
      <c r="V46" s="252"/>
      <c r="W46" s="254"/>
      <c r="X46" s="238">
        <f t="shared" si="90"/>
        <v>0</v>
      </c>
      <c r="Y46" s="238">
        <f t="shared" si="91"/>
        <v>59285</v>
      </c>
      <c r="Z46" s="252"/>
      <c r="AA46" s="254"/>
      <c r="AB46" s="238">
        <f t="shared" si="92"/>
        <v>0</v>
      </c>
      <c r="AC46" s="238">
        <f t="shared" si="93"/>
        <v>59285</v>
      </c>
      <c r="AD46" s="252"/>
      <c r="AE46" s="254"/>
      <c r="AF46" s="239">
        <f t="shared" si="0"/>
        <v>0</v>
      </c>
      <c r="AG46" s="239">
        <f t="shared" si="45"/>
        <v>59285</v>
      </c>
      <c r="AH46" s="252"/>
      <c r="AI46" s="254"/>
      <c r="AJ46" s="239">
        <f t="shared" si="1"/>
        <v>0</v>
      </c>
      <c r="AK46" s="239">
        <f t="shared" si="46"/>
        <v>59285</v>
      </c>
      <c r="AL46" s="252"/>
      <c r="AM46" s="254"/>
      <c r="AN46" s="239">
        <f t="shared" si="75"/>
        <v>0</v>
      </c>
      <c r="AO46" s="239">
        <f t="shared" si="51"/>
        <v>59285</v>
      </c>
      <c r="AP46" s="252"/>
      <c r="AQ46" s="254"/>
      <c r="AR46" s="239">
        <f t="shared" si="94"/>
        <v>0</v>
      </c>
      <c r="AS46" s="239">
        <f t="shared" si="52"/>
        <v>59285</v>
      </c>
      <c r="AT46" s="252"/>
      <c r="AU46" s="254"/>
      <c r="AV46" s="239">
        <f t="shared" si="95"/>
        <v>0</v>
      </c>
      <c r="AW46" s="239">
        <f t="shared" si="53"/>
        <v>59285</v>
      </c>
      <c r="AX46" s="252"/>
      <c r="AY46" s="254"/>
      <c r="AZ46" s="239">
        <f t="shared" si="96"/>
        <v>0</v>
      </c>
      <c r="BA46" s="239">
        <f t="shared" si="54"/>
        <v>59285</v>
      </c>
      <c r="BB46" s="286"/>
    </row>
    <row r="47" spans="1:54" ht="20.100000000000001" customHeight="1" x14ac:dyDescent="0.55000000000000004">
      <c r="A47" s="246">
        <v>40</v>
      </c>
      <c r="B47" s="222" t="s">
        <v>3</v>
      </c>
      <c r="C47" s="221">
        <v>91</v>
      </c>
      <c r="D47" s="254"/>
      <c r="E47" s="254">
        <v>49650</v>
      </c>
      <c r="F47" s="252"/>
      <c r="G47" s="255"/>
      <c r="H47" s="237">
        <f t="shared" si="6"/>
        <v>0</v>
      </c>
      <c r="I47" s="237">
        <f t="shared" si="23"/>
        <v>49650</v>
      </c>
      <c r="J47" s="252"/>
      <c r="K47" s="255"/>
      <c r="L47" s="237">
        <f t="shared" si="84"/>
        <v>0</v>
      </c>
      <c r="M47" s="237">
        <f t="shared" si="85"/>
        <v>49650</v>
      </c>
      <c r="N47" s="252"/>
      <c r="O47" s="255"/>
      <c r="P47" s="237">
        <f t="shared" si="86"/>
        <v>0</v>
      </c>
      <c r="Q47" s="237">
        <f t="shared" si="87"/>
        <v>49650</v>
      </c>
      <c r="R47" s="252"/>
      <c r="S47" s="255"/>
      <c r="T47" s="237">
        <f t="shared" si="88"/>
        <v>0</v>
      </c>
      <c r="U47" s="237">
        <f t="shared" si="89"/>
        <v>49650</v>
      </c>
      <c r="V47" s="252"/>
      <c r="W47" s="255"/>
      <c r="X47" s="237">
        <f t="shared" si="90"/>
        <v>0</v>
      </c>
      <c r="Y47" s="237">
        <f t="shared" si="91"/>
        <v>49650</v>
      </c>
      <c r="Z47" s="252"/>
      <c r="AA47" s="255"/>
      <c r="AB47" s="237">
        <f t="shared" si="92"/>
        <v>0</v>
      </c>
      <c r="AC47" s="237">
        <f t="shared" si="93"/>
        <v>49650</v>
      </c>
      <c r="AD47" s="252"/>
      <c r="AE47" s="255"/>
      <c r="AF47" s="239">
        <f t="shared" si="0"/>
        <v>0</v>
      </c>
      <c r="AG47" s="239">
        <f t="shared" si="45"/>
        <v>49650</v>
      </c>
      <c r="AH47" s="252"/>
      <c r="AI47" s="255"/>
      <c r="AJ47" s="239">
        <f t="shared" si="1"/>
        <v>0</v>
      </c>
      <c r="AK47" s="239">
        <f t="shared" si="46"/>
        <v>49650</v>
      </c>
      <c r="AL47" s="252"/>
      <c r="AM47" s="255"/>
      <c r="AN47" s="239">
        <f t="shared" si="75"/>
        <v>0</v>
      </c>
      <c r="AO47" s="239">
        <f t="shared" si="51"/>
        <v>49650</v>
      </c>
      <c r="AP47" s="252"/>
      <c r="AQ47" s="255"/>
      <c r="AR47" s="239">
        <f t="shared" si="94"/>
        <v>0</v>
      </c>
      <c r="AS47" s="239">
        <f t="shared" si="52"/>
        <v>49650</v>
      </c>
      <c r="AT47" s="252"/>
      <c r="AU47" s="255"/>
      <c r="AV47" s="239">
        <f t="shared" si="95"/>
        <v>0</v>
      </c>
      <c r="AW47" s="239">
        <f t="shared" si="53"/>
        <v>49650</v>
      </c>
      <c r="AX47" s="252"/>
      <c r="AY47" s="255"/>
      <c r="AZ47" s="239">
        <f t="shared" si="96"/>
        <v>0</v>
      </c>
      <c r="BA47" s="239">
        <f t="shared" si="54"/>
        <v>49650</v>
      </c>
      <c r="BB47" s="286"/>
    </row>
    <row r="48" spans="1:54" ht="20.100000000000001" customHeight="1" x14ac:dyDescent="0.55000000000000004">
      <c r="A48" s="246">
        <v>41</v>
      </c>
      <c r="B48" s="223" t="s">
        <v>66</v>
      </c>
      <c r="C48" s="221">
        <v>92</v>
      </c>
      <c r="D48" s="254"/>
      <c r="E48" s="255">
        <v>9972</v>
      </c>
      <c r="F48" s="252"/>
      <c r="G48" s="254"/>
      <c r="H48" s="237">
        <f t="shared" si="6"/>
        <v>0</v>
      </c>
      <c r="I48" s="237">
        <f t="shared" si="23"/>
        <v>9972</v>
      </c>
      <c r="J48" s="252"/>
      <c r="K48" s="254"/>
      <c r="L48" s="237">
        <f t="shared" si="84"/>
        <v>0</v>
      </c>
      <c r="M48" s="240">
        <f t="shared" si="85"/>
        <v>9972</v>
      </c>
      <c r="N48" s="252"/>
      <c r="O48" s="254"/>
      <c r="P48" s="237">
        <f t="shared" si="86"/>
        <v>0</v>
      </c>
      <c r="Q48" s="240">
        <f t="shared" si="87"/>
        <v>9972</v>
      </c>
      <c r="R48" s="252"/>
      <c r="S48" s="254"/>
      <c r="T48" s="237">
        <f t="shared" si="88"/>
        <v>0</v>
      </c>
      <c r="U48" s="240">
        <f t="shared" si="89"/>
        <v>9972</v>
      </c>
      <c r="V48" s="252"/>
      <c r="W48" s="254"/>
      <c r="X48" s="237">
        <f t="shared" si="90"/>
        <v>0</v>
      </c>
      <c r="Y48" s="240">
        <f t="shared" si="91"/>
        <v>9972</v>
      </c>
      <c r="Z48" s="252"/>
      <c r="AA48" s="254"/>
      <c r="AB48" s="237">
        <f t="shared" si="92"/>
        <v>0</v>
      </c>
      <c r="AC48" s="240">
        <f t="shared" si="93"/>
        <v>9972</v>
      </c>
      <c r="AD48" s="252"/>
      <c r="AE48" s="254"/>
      <c r="AF48" s="239">
        <f t="shared" si="0"/>
        <v>0</v>
      </c>
      <c r="AG48" s="239">
        <f t="shared" si="45"/>
        <v>9972</v>
      </c>
      <c r="AH48" s="252"/>
      <c r="AI48" s="254"/>
      <c r="AJ48" s="239">
        <f t="shared" si="1"/>
        <v>0</v>
      </c>
      <c r="AK48" s="239">
        <f t="shared" si="46"/>
        <v>9972</v>
      </c>
      <c r="AL48" s="252"/>
      <c r="AM48" s="254"/>
      <c r="AN48" s="239">
        <f t="shared" si="75"/>
        <v>0</v>
      </c>
      <c r="AO48" s="239">
        <f t="shared" si="51"/>
        <v>9972</v>
      </c>
      <c r="AP48" s="252"/>
      <c r="AQ48" s="254"/>
      <c r="AR48" s="239">
        <f t="shared" si="94"/>
        <v>0</v>
      </c>
      <c r="AS48" s="239">
        <f t="shared" si="52"/>
        <v>9972</v>
      </c>
      <c r="AT48" s="252"/>
      <c r="AU48" s="254"/>
      <c r="AV48" s="239">
        <f t="shared" si="95"/>
        <v>0</v>
      </c>
      <c r="AW48" s="239">
        <f t="shared" si="53"/>
        <v>9972</v>
      </c>
      <c r="AX48" s="252"/>
      <c r="AY48" s="254"/>
      <c r="AZ48" s="239">
        <f t="shared" si="96"/>
        <v>0</v>
      </c>
      <c r="BA48" s="239">
        <f t="shared" si="54"/>
        <v>9972</v>
      </c>
      <c r="BB48" s="286"/>
    </row>
    <row r="49" spans="1:54" ht="20.100000000000001" customHeight="1" x14ac:dyDescent="0.55000000000000004">
      <c r="A49" s="246">
        <v>42</v>
      </c>
      <c r="B49" s="223" t="s">
        <v>255</v>
      </c>
      <c r="C49" s="221">
        <v>93</v>
      </c>
      <c r="D49" s="255">
        <f>3617463.46+78470.25</f>
        <v>3695933.71</v>
      </c>
      <c r="E49" s="254"/>
      <c r="F49" s="252"/>
      <c r="G49" s="254"/>
      <c r="H49" s="237">
        <f t="shared" si="6"/>
        <v>3695933.71</v>
      </c>
      <c r="I49" s="237">
        <f t="shared" si="23"/>
        <v>0</v>
      </c>
      <c r="J49" s="252"/>
      <c r="K49" s="254"/>
      <c r="L49" s="237">
        <f>SUM(H49+J49-K49)</f>
        <v>3695933.71</v>
      </c>
      <c r="M49" s="237">
        <f>SUM(I49+J49-K49)</f>
        <v>0</v>
      </c>
      <c r="N49" s="252"/>
      <c r="O49" s="254"/>
      <c r="P49" s="237">
        <f>SUM(L49+N49-O49)</f>
        <v>3695933.71</v>
      </c>
      <c r="Q49" s="237">
        <f>SUM(M49+N49-O49)</f>
        <v>0</v>
      </c>
      <c r="R49" s="252"/>
      <c r="S49" s="254"/>
      <c r="T49" s="237">
        <f>SUM(P49+R49-S49)</f>
        <v>3695933.71</v>
      </c>
      <c r="U49" s="237">
        <f>SUM(Q49+R49-S49)</f>
        <v>0</v>
      </c>
      <c r="V49" s="252"/>
      <c r="W49" s="254"/>
      <c r="X49" s="237">
        <f>SUM(T49+V49-W49)</f>
        <v>3695933.71</v>
      </c>
      <c r="Y49" s="237">
        <f>SUM(U49+V49-W49)</f>
        <v>0</v>
      </c>
      <c r="Z49" s="252"/>
      <c r="AA49" s="254"/>
      <c r="AB49" s="237">
        <f>SUM(X49+Z49-AA49)</f>
        <v>3695933.71</v>
      </c>
      <c r="AC49" s="237">
        <f>SUM(Y49+Z49-AA49)</f>
        <v>0</v>
      </c>
      <c r="AD49" s="252"/>
      <c r="AE49" s="254"/>
      <c r="AF49" s="239">
        <f t="shared" si="0"/>
        <v>3695933.71</v>
      </c>
      <c r="AG49" s="239">
        <f t="shared" si="45"/>
        <v>0</v>
      </c>
      <c r="AH49" s="252"/>
      <c r="AI49" s="254"/>
      <c r="AJ49" s="239">
        <f t="shared" si="1"/>
        <v>3695933.71</v>
      </c>
      <c r="AK49" s="239">
        <f t="shared" si="46"/>
        <v>0</v>
      </c>
      <c r="AL49" s="252"/>
      <c r="AM49" s="254"/>
      <c r="AN49" s="239">
        <f t="shared" si="75"/>
        <v>3695933.71</v>
      </c>
      <c r="AO49" s="239">
        <f t="shared" si="51"/>
        <v>0</v>
      </c>
      <c r="AP49" s="252"/>
      <c r="AQ49" s="254"/>
      <c r="AR49" s="239">
        <f t="shared" si="94"/>
        <v>3695933.71</v>
      </c>
      <c r="AS49" s="239">
        <f t="shared" si="52"/>
        <v>0</v>
      </c>
      <c r="AT49" s="252"/>
      <c r="AU49" s="254"/>
      <c r="AV49" s="239">
        <f t="shared" si="95"/>
        <v>3695933.71</v>
      </c>
      <c r="AW49" s="239">
        <f t="shared" si="53"/>
        <v>0</v>
      </c>
      <c r="AX49" s="252"/>
      <c r="AY49" s="254"/>
      <c r="AZ49" s="239">
        <f t="shared" si="96"/>
        <v>3695933.71</v>
      </c>
      <c r="BA49" s="239">
        <f t="shared" si="54"/>
        <v>0</v>
      </c>
      <c r="BB49" s="286"/>
    </row>
    <row r="50" spans="1:54" ht="20.100000000000001" customHeight="1" x14ac:dyDescent="0.55000000000000004">
      <c r="A50" s="246">
        <v>43</v>
      </c>
      <c r="B50" s="220" t="s">
        <v>256</v>
      </c>
      <c r="C50" s="221">
        <v>94</v>
      </c>
      <c r="D50" s="254"/>
      <c r="E50" s="254"/>
      <c r="F50" s="252"/>
      <c r="G50" s="255"/>
      <c r="H50" s="237">
        <f t="shared" si="6"/>
        <v>0</v>
      </c>
      <c r="I50" s="237">
        <f t="shared" si="23"/>
        <v>0</v>
      </c>
      <c r="J50" s="252"/>
      <c r="K50" s="255"/>
      <c r="L50" s="237"/>
      <c r="M50" s="237">
        <f>SUM(I50-J50+K50)</f>
        <v>0</v>
      </c>
      <c r="N50" s="252"/>
      <c r="O50" s="255"/>
      <c r="P50" s="237"/>
      <c r="Q50" s="237">
        <f>SUM(M50-N50+O50)</f>
        <v>0</v>
      </c>
      <c r="R50" s="252"/>
      <c r="S50" s="255"/>
      <c r="T50" s="237"/>
      <c r="U50" s="237">
        <f>SUM(Q50-R50+S50)</f>
        <v>0</v>
      </c>
      <c r="V50" s="252"/>
      <c r="W50" s="255"/>
      <c r="X50" s="237"/>
      <c r="Y50" s="237">
        <f>SUM(U50-V50+W50)</f>
        <v>0</v>
      </c>
      <c r="Z50" s="252"/>
      <c r="AA50" s="255"/>
      <c r="AB50" s="237"/>
      <c r="AC50" s="237">
        <f>SUM(Y50-Z50+AA50)</f>
        <v>0</v>
      </c>
      <c r="AD50" s="252"/>
      <c r="AE50" s="255"/>
      <c r="AF50" s="239"/>
      <c r="AG50" s="239">
        <f t="shared" si="45"/>
        <v>0</v>
      </c>
      <c r="AH50" s="252"/>
      <c r="AI50" s="255"/>
      <c r="AJ50" s="239"/>
      <c r="AK50" s="239">
        <f t="shared" si="46"/>
        <v>0</v>
      </c>
      <c r="AL50" s="252"/>
      <c r="AM50" s="255"/>
      <c r="AN50" s="239"/>
      <c r="AO50" s="239">
        <f t="shared" si="51"/>
        <v>0</v>
      </c>
      <c r="AP50" s="252"/>
      <c r="AQ50" s="255"/>
      <c r="AR50" s="239"/>
      <c r="AS50" s="239">
        <f t="shared" si="52"/>
        <v>0</v>
      </c>
      <c r="AT50" s="252"/>
      <c r="AU50" s="255"/>
      <c r="AV50" s="239"/>
      <c r="AW50" s="239">
        <f t="shared" si="53"/>
        <v>0</v>
      </c>
      <c r="AX50" s="252"/>
      <c r="AY50" s="255"/>
      <c r="AZ50" s="239"/>
      <c r="BA50" s="239">
        <f t="shared" si="54"/>
        <v>0</v>
      </c>
      <c r="BB50" s="286"/>
    </row>
    <row r="51" spans="1:54" ht="20.100000000000001" customHeight="1" x14ac:dyDescent="0.55000000000000004">
      <c r="A51" s="246">
        <v>44</v>
      </c>
      <c r="B51" s="222" t="s">
        <v>257</v>
      </c>
      <c r="C51" s="221" t="s">
        <v>293</v>
      </c>
      <c r="D51" s="252"/>
      <c r="E51" s="255"/>
      <c r="F51" s="252"/>
      <c r="G51" s="254"/>
      <c r="H51" s="237">
        <f t="shared" si="6"/>
        <v>0</v>
      </c>
      <c r="I51" s="237">
        <f t="shared" si="23"/>
        <v>0</v>
      </c>
      <c r="J51" s="252"/>
      <c r="K51" s="254"/>
      <c r="L51" s="237">
        <f t="shared" ref="L51" si="97">SUM(H51+J51-K51)</f>
        <v>0</v>
      </c>
      <c r="M51" s="237">
        <f t="shared" ref="M51:M52" si="98">SUM(I51-J51+K51)</f>
        <v>0</v>
      </c>
      <c r="N51" s="252"/>
      <c r="O51" s="254"/>
      <c r="P51" s="237">
        <f t="shared" ref="P51" si="99">SUM(L51+N51-O51)</f>
        <v>0</v>
      </c>
      <c r="Q51" s="237">
        <f t="shared" ref="Q51:Q52" si="100">SUM(M51-N51+O51)</f>
        <v>0</v>
      </c>
      <c r="R51" s="252"/>
      <c r="S51" s="254"/>
      <c r="T51" s="237">
        <f t="shared" ref="T51" si="101">SUM(P51+R51-S51)</f>
        <v>0</v>
      </c>
      <c r="U51" s="237">
        <f t="shared" ref="U51:U52" si="102">SUM(Q51-R51+S51)</f>
        <v>0</v>
      </c>
      <c r="V51" s="252"/>
      <c r="W51" s="254"/>
      <c r="X51" s="237">
        <f t="shared" ref="X51" si="103">SUM(T51+V51-W51)</f>
        <v>0</v>
      </c>
      <c r="Y51" s="237">
        <f t="shared" ref="Y51:Y52" si="104">SUM(U51-V51+W51)</f>
        <v>0</v>
      </c>
      <c r="Z51" s="252"/>
      <c r="AA51" s="254"/>
      <c r="AB51" s="237">
        <f t="shared" ref="AB51" si="105">SUM(X51+Z51-AA51)</f>
        <v>0</v>
      </c>
      <c r="AC51" s="237">
        <f t="shared" ref="AC51:AC52" si="106">SUM(Y51-Z51+AA51)</f>
        <v>0</v>
      </c>
      <c r="AD51" s="252"/>
      <c r="AE51" s="254"/>
      <c r="AF51" s="239">
        <f t="shared" ref="AF51:AF92" si="107">SUM(AB51+AD51-AE51)</f>
        <v>0</v>
      </c>
      <c r="AG51" s="239">
        <f t="shared" si="45"/>
        <v>0</v>
      </c>
      <c r="AH51" s="252"/>
      <c r="AI51" s="254"/>
      <c r="AJ51" s="239">
        <f t="shared" ref="AJ51:AJ92" si="108">SUM(AF51+AH51-AI51)</f>
        <v>0</v>
      </c>
      <c r="AK51" s="239">
        <f t="shared" si="46"/>
        <v>0</v>
      </c>
      <c r="AL51" s="252"/>
      <c r="AM51" s="254"/>
      <c r="AN51" s="239">
        <f t="shared" ref="AN51" si="109">SUM(AJ51+AL51-AM51)</f>
        <v>0</v>
      </c>
      <c r="AO51" s="239">
        <f t="shared" si="51"/>
        <v>0</v>
      </c>
      <c r="AP51" s="252"/>
      <c r="AQ51" s="254"/>
      <c r="AR51" s="239">
        <f t="shared" ref="AR51" si="110">SUM(AN51+AP51-AQ51)</f>
        <v>0</v>
      </c>
      <c r="AS51" s="239">
        <f t="shared" si="52"/>
        <v>0</v>
      </c>
      <c r="AT51" s="252"/>
      <c r="AU51" s="254"/>
      <c r="AV51" s="239">
        <f t="shared" ref="AV51" si="111">SUM(AR51+AT51-AU51)</f>
        <v>0</v>
      </c>
      <c r="AW51" s="239">
        <f t="shared" si="53"/>
        <v>0</v>
      </c>
      <c r="AX51" s="252"/>
      <c r="AY51" s="254"/>
      <c r="AZ51" s="239">
        <f t="shared" ref="AZ51" si="112">SUM(AV51+AX51-AY51)</f>
        <v>0</v>
      </c>
      <c r="BA51" s="239">
        <f t="shared" si="54"/>
        <v>0</v>
      </c>
      <c r="BB51" s="286"/>
    </row>
    <row r="52" spans="1:54" ht="20.100000000000001" customHeight="1" x14ac:dyDescent="0.55000000000000004">
      <c r="A52" s="246">
        <v>45</v>
      </c>
      <c r="B52" s="223" t="s">
        <v>258</v>
      </c>
      <c r="C52" s="300">
        <v>100104</v>
      </c>
      <c r="D52" s="252"/>
      <c r="E52" s="254"/>
      <c r="F52" s="252"/>
      <c r="G52" s="255"/>
      <c r="H52" s="237">
        <f t="shared" si="6"/>
        <v>0</v>
      </c>
      <c r="I52" s="237">
        <f t="shared" si="23"/>
        <v>0</v>
      </c>
      <c r="J52" s="252"/>
      <c r="K52" s="255"/>
      <c r="L52" s="240"/>
      <c r="M52" s="237">
        <f t="shared" si="98"/>
        <v>0</v>
      </c>
      <c r="N52" s="252"/>
      <c r="O52" s="255"/>
      <c r="P52" s="240"/>
      <c r="Q52" s="237">
        <f t="shared" si="100"/>
        <v>0</v>
      </c>
      <c r="R52" s="252"/>
      <c r="S52" s="255"/>
      <c r="T52" s="240"/>
      <c r="U52" s="237">
        <f t="shared" si="102"/>
        <v>0</v>
      </c>
      <c r="V52" s="252"/>
      <c r="W52" s="255"/>
      <c r="X52" s="240"/>
      <c r="Y52" s="237">
        <f t="shared" si="104"/>
        <v>0</v>
      </c>
      <c r="Z52" s="252"/>
      <c r="AA52" s="255"/>
      <c r="AB52" s="240"/>
      <c r="AC52" s="237">
        <f t="shared" si="106"/>
        <v>0</v>
      </c>
      <c r="AD52" s="252"/>
      <c r="AE52" s="255"/>
      <c r="AF52" s="239"/>
      <c r="AG52" s="239">
        <f t="shared" si="45"/>
        <v>0</v>
      </c>
      <c r="AH52" s="252"/>
      <c r="AI52" s="255"/>
      <c r="AJ52" s="239"/>
      <c r="AK52" s="239">
        <f t="shared" si="46"/>
        <v>0</v>
      </c>
      <c r="AL52" s="252"/>
      <c r="AM52" s="255"/>
      <c r="AN52" s="239"/>
      <c r="AO52" s="239">
        <f t="shared" si="51"/>
        <v>0</v>
      </c>
      <c r="AP52" s="252"/>
      <c r="AQ52" s="255"/>
      <c r="AR52" s="239"/>
      <c r="AS52" s="239">
        <f t="shared" si="52"/>
        <v>0</v>
      </c>
      <c r="AT52" s="252"/>
      <c r="AU52" s="255"/>
      <c r="AV52" s="239"/>
      <c r="AW52" s="239">
        <f t="shared" si="53"/>
        <v>0</v>
      </c>
      <c r="AX52" s="252"/>
      <c r="AY52" s="255"/>
      <c r="AZ52" s="239"/>
      <c r="BA52" s="239">
        <f t="shared" si="54"/>
        <v>0</v>
      </c>
      <c r="BB52" s="286"/>
    </row>
    <row r="53" spans="1:54" ht="20.100000000000001" customHeight="1" x14ac:dyDescent="0.55000000000000004">
      <c r="A53" s="246">
        <v>46</v>
      </c>
      <c r="B53" s="223" t="s">
        <v>12</v>
      </c>
      <c r="C53" s="221">
        <v>105</v>
      </c>
      <c r="D53" s="254"/>
      <c r="E53" s="253"/>
      <c r="F53" s="252"/>
      <c r="G53" s="252"/>
      <c r="H53" s="237">
        <f t="shared" si="6"/>
        <v>0</v>
      </c>
      <c r="I53" s="237">
        <f t="shared" si="23"/>
        <v>0</v>
      </c>
      <c r="J53" s="252"/>
      <c r="K53" s="252"/>
      <c r="L53" s="237"/>
      <c r="M53" s="237">
        <f>SUM(I53-J53+K53)</f>
        <v>0</v>
      </c>
      <c r="N53" s="252"/>
      <c r="O53" s="252"/>
      <c r="P53" s="237"/>
      <c r="Q53" s="237">
        <f>SUM(M53-N53+O53)</f>
        <v>0</v>
      </c>
      <c r="R53" s="252"/>
      <c r="S53" s="252"/>
      <c r="T53" s="237"/>
      <c r="U53" s="237">
        <f>SUM(Q53-R53+S53)</f>
        <v>0</v>
      </c>
      <c r="V53" s="252"/>
      <c r="W53" s="252"/>
      <c r="X53" s="237"/>
      <c r="Y53" s="237">
        <f>SUM(U53-V53+W53)</f>
        <v>0</v>
      </c>
      <c r="Z53" s="252"/>
      <c r="AA53" s="252"/>
      <c r="AB53" s="237"/>
      <c r="AC53" s="237">
        <f>SUM(Y53-Z53+AA53)</f>
        <v>0</v>
      </c>
      <c r="AD53" s="252"/>
      <c r="AE53" s="252"/>
      <c r="AF53" s="239">
        <f t="shared" si="107"/>
        <v>0</v>
      </c>
      <c r="AG53" s="239">
        <f t="shared" si="45"/>
        <v>0</v>
      </c>
      <c r="AH53" s="252"/>
      <c r="AI53" s="252"/>
      <c r="AJ53" s="239">
        <f t="shared" si="108"/>
        <v>0</v>
      </c>
      <c r="AK53" s="239">
        <f t="shared" si="46"/>
        <v>0</v>
      </c>
      <c r="AL53" s="252"/>
      <c r="AM53" s="252"/>
      <c r="AN53" s="239">
        <f t="shared" ref="AN53:AN92" si="113">SUM(AJ53+AL53-AM53)</f>
        <v>0</v>
      </c>
      <c r="AO53" s="239">
        <f t="shared" si="51"/>
        <v>0</v>
      </c>
      <c r="AP53" s="252"/>
      <c r="AQ53" s="252"/>
      <c r="AR53" s="239">
        <f t="shared" ref="AR53:AR92" si="114">SUM(AN53+AP53-AQ53)</f>
        <v>0</v>
      </c>
      <c r="AS53" s="239">
        <f t="shared" si="52"/>
        <v>0</v>
      </c>
      <c r="AT53" s="252"/>
      <c r="AU53" s="252"/>
      <c r="AV53" s="239"/>
      <c r="AW53" s="239">
        <f t="shared" si="53"/>
        <v>0</v>
      </c>
      <c r="AX53" s="252"/>
      <c r="AY53" s="252"/>
      <c r="AZ53" s="239"/>
      <c r="BA53" s="239">
        <f t="shared" si="54"/>
        <v>0</v>
      </c>
      <c r="BB53" s="286"/>
    </row>
    <row r="54" spans="1:54" ht="20.100000000000001" customHeight="1" x14ac:dyDescent="0.55000000000000004">
      <c r="A54" s="246">
        <v>47</v>
      </c>
      <c r="B54" s="220" t="s">
        <v>244</v>
      </c>
      <c r="C54" s="221">
        <v>106</v>
      </c>
      <c r="D54" s="253"/>
      <c r="E54" s="253"/>
      <c r="F54" s="252"/>
      <c r="G54" s="252"/>
      <c r="H54" s="237">
        <f t="shared" si="6"/>
        <v>0</v>
      </c>
      <c r="I54" s="237">
        <f t="shared" si="23"/>
        <v>0</v>
      </c>
      <c r="J54" s="252"/>
      <c r="K54" s="252"/>
      <c r="L54" s="237">
        <f t="shared" ref="L54" si="115">SUM(H54+J54-K54)</f>
        <v>0</v>
      </c>
      <c r="M54" s="237">
        <f>SUM(I54+J54-K54)</f>
        <v>0</v>
      </c>
      <c r="N54" s="252"/>
      <c r="O54" s="252"/>
      <c r="P54" s="237">
        <f t="shared" ref="P54" si="116">SUM(L54+N54-O54)</f>
        <v>0</v>
      </c>
      <c r="Q54" s="237">
        <f>SUM(M54+N54-O54)</f>
        <v>0</v>
      </c>
      <c r="R54" s="252"/>
      <c r="S54" s="252"/>
      <c r="T54" s="237">
        <f t="shared" ref="T54" si="117">SUM(P54+R54-S54)</f>
        <v>0</v>
      </c>
      <c r="U54" s="237">
        <f>SUM(Q54+R54-S54)</f>
        <v>0</v>
      </c>
      <c r="V54" s="252"/>
      <c r="W54" s="252"/>
      <c r="X54" s="237">
        <f t="shared" ref="X54" si="118">SUM(T54+V54-W54)</f>
        <v>0</v>
      </c>
      <c r="Y54" s="237">
        <f>SUM(U54+V54-W54)</f>
        <v>0</v>
      </c>
      <c r="Z54" s="252"/>
      <c r="AA54" s="252"/>
      <c r="AB54" s="237">
        <f t="shared" ref="AB54" si="119">SUM(X54+Z54-AA54)</f>
        <v>0</v>
      </c>
      <c r="AC54" s="237">
        <f>SUM(Y54+Z54-AA54)</f>
        <v>0</v>
      </c>
      <c r="AD54" s="252"/>
      <c r="AE54" s="252"/>
      <c r="AF54" s="239">
        <f t="shared" si="107"/>
        <v>0</v>
      </c>
      <c r="AG54" s="239">
        <f t="shared" si="45"/>
        <v>0</v>
      </c>
      <c r="AH54" s="252"/>
      <c r="AI54" s="252"/>
      <c r="AJ54" s="239">
        <f t="shared" si="108"/>
        <v>0</v>
      </c>
      <c r="AK54" s="239">
        <f t="shared" si="46"/>
        <v>0</v>
      </c>
      <c r="AL54" s="252"/>
      <c r="AM54" s="252"/>
      <c r="AN54" s="239">
        <f t="shared" si="113"/>
        <v>0</v>
      </c>
      <c r="AO54" s="239">
        <f t="shared" si="51"/>
        <v>0</v>
      </c>
      <c r="AP54" s="252"/>
      <c r="AQ54" s="252"/>
      <c r="AR54" s="239">
        <f t="shared" si="114"/>
        <v>0</v>
      </c>
      <c r="AS54" s="239">
        <f t="shared" si="52"/>
        <v>0</v>
      </c>
      <c r="AT54" s="252"/>
      <c r="AU54" s="252"/>
      <c r="AV54" s="239">
        <f t="shared" ref="AV54:AV92" si="120">SUM(AR54+AT54-AU54)</f>
        <v>0</v>
      </c>
      <c r="AW54" s="239">
        <f t="shared" si="53"/>
        <v>0</v>
      </c>
      <c r="AX54" s="252"/>
      <c r="AY54" s="252"/>
      <c r="AZ54" s="239">
        <f t="shared" ref="AZ54:AZ59" si="121">SUM(AV54+AX54-AY54)</f>
        <v>0</v>
      </c>
      <c r="BA54" s="239">
        <f t="shared" si="54"/>
        <v>0</v>
      </c>
      <c r="BB54" s="286"/>
    </row>
    <row r="55" spans="1:54" ht="20.100000000000001" customHeight="1" x14ac:dyDescent="0.55000000000000004">
      <c r="A55" s="246">
        <v>48</v>
      </c>
      <c r="B55" s="222" t="s">
        <v>71</v>
      </c>
      <c r="C55" s="300">
        <v>107108</v>
      </c>
      <c r="D55" s="255"/>
      <c r="E55" s="253"/>
      <c r="F55" s="252"/>
      <c r="G55" s="254"/>
      <c r="H55" s="237">
        <f t="shared" si="6"/>
        <v>0</v>
      </c>
      <c r="I55" s="237">
        <f t="shared" si="23"/>
        <v>0</v>
      </c>
      <c r="J55" s="252"/>
      <c r="K55" s="254"/>
      <c r="L55" s="237"/>
      <c r="M55" s="237">
        <f>SUM(I55-J55+K55)</f>
        <v>0</v>
      </c>
      <c r="N55" s="252"/>
      <c r="O55" s="254"/>
      <c r="P55" s="237"/>
      <c r="Q55" s="237">
        <f>SUM(M55-N55+O55)</f>
        <v>0</v>
      </c>
      <c r="R55" s="252"/>
      <c r="S55" s="254"/>
      <c r="T55" s="237"/>
      <c r="U55" s="237">
        <f>SUM(Q55-R55+S55)</f>
        <v>0</v>
      </c>
      <c r="V55" s="252"/>
      <c r="W55" s="254"/>
      <c r="X55" s="237"/>
      <c r="Y55" s="237">
        <f>SUM(U55-V55+W55)</f>
        <v>0</v>
      </c>
      <c r="Z55" s="252"/>
      <c r="AA55" s="254"/>
      <c r="AB55" s="237"/>
      <c r="AC55" s="237">
        <f>SUM(Y55-Z55+AA55)</f>
        <v>0</v>
      </c>
      <c r="AD55" s="252"/>
      <c r="AE55" s="254"/>
      <c r="AF55" s="239">
        <f t="shared" si="107"/>
        <v>0</v>
      </c>
      <c r="AG55" s="239">
        <f t="shared" si="45"/>
        <v>0</v>
      </c>
      <c r="AH55" s="252"/>
      <c r="AI55" s="254"/>
      <c r="AJ55" s="239">
        <f t="shared" si="108"/>
        <v>0</v>
      </c>
      <c r="AK55" s="239">
        <f t="shared" si="46"/>
        <v>0</v>
      </c>
      <c r="AL55" s="252"/>
      <c r="AM55" s="254"/>
      <c r="AN55" s="239">
        <f t="shared" si="113"/>
        <v>0</v>
      </c>
      <c r="AO55" s="239">
        <f t="shared" si="51"/>
        <v>0</v>
      </c>
      <c r="AP55" s="252"/>
      <c r="AQ55" s="254"/>
      <c r="AR55" s="239">
        <f t="shared" si="114"/>
        <v>0</v>
      </c>
      <c r="AS55" s="239">
        <f t="shared" si="52"/>
        <v>0</v>
      </c>
      <c r="AT55" s="252"/>
      <c r="AU55" s="254"/>
      <c r="AV55" s="239"/>
      <c r="AW55" s="239">
        <f t="shared" si="53"/>
        <v>0</v>
      </c>
      <c r="AX55" s="252"/>
      <c r="AY55" s="254"/>
      <c r="AZ55" s="239"/>
      <c r="BA55" s="239">
        <f t="shared" si="54"/>
        <v>0</v>
      </c>
      <c r="BB55" s="286"/>
    </row>
    <row r="56" spans="1:54" ht="20.100000000000001" customHeight="1" x14ac:dyDescent="0.55000000000000004">
      <c r="A56" s="246">
        <v>49</v>
      </c>
      <c r="B56" s="222" t="s">
        <v>259</v>
      </c>
      <c r="C56" s="221">
        <v>109</v>
      </c>
      <c r="D56" s="254"/>
      <c r="E56" s="253"/>
      <c r="F56" s="254"/>
      <c r="G56" s="254"/>
      <c r="H56" s="237">
        <f t="shared" si="6"/>
        <v>0</v>
      </c>
      <c r="I56" s="237">
        <f t="shared" si="23"/>
        <v>0</v>
      </c>
      <c r="J56" s="254"/>
      <c r="K56" s="254"/>
      <c r="L56" s="240">
        <f t="shared" ref="L56:L84" si="122">SUM(H56+J56-K56)</f>
        <v>0</v>
      </c>
      <c r="M56" s="237">
        <f>SUM(I56-J56+K56)</f>
        <v>0</v>
      </c>
      <c r="N56" s="254"/>
      <c r="O56" s="254"/>
      <c r="P56" s="240">
        <f t="shared" ref="P56:P84" si="123">SUM(L56+N56-O56)</f>
        <v>0</v>
      </c>
      <c r="Q56" s="237">
        <f>SUM(M56-N56+O56)</f>
        <v>0</v>
      </c>
      <c r="R56" s="254"/>
      <c r="S56" s="254"/>
      <c r="T56" s="240">
        <f t="shared" ref="T56:T84" si="124">SUM(P56+R56-S56)</f>
        <v>0</v>
      </c>
      <c r="U56" s="237">
        <f>SUM(Q56-R56+S56)</f>
        <v>0</v>
      </c>
      <c r="V56" s="254"/>
      <c r="W56" s="254"/>
      <c r="X56" s="240">
        <f t="shared" ref="X56:X84" si="125">SUM(T56+V56-W56)</f>
        <v>0</v>
      </c>
      <c r="Y56" s="237">
        <f>SUM(U56-V56+W56)</f>
        <v>0</v>
      </c>
      <c r="Z56" s="254"/>
      <c r="AA56" s="254"/>
      <c r="AB56" s="240">
        <f t="shared" ref="AB56:AB84" si="126">SUM(X56+Z56-AA56)</f>
        <v>0</v>
      </c>
      <c r="AC56" s="237">
        <f>SUM(Y56-Z56+AA56)</f>
        <v>0</v>
      </c>
      <c r="AD56" s="254"/>
      <c r="AE56" s="254"/>
      <c r="AF56" s="239">
        <f t="shared" si="107"/>
        <v>0</v>
      </c>
      <c r="AG56" s="239">
        <f t="shared" si="45"/>
        <v>0</v>
      </c>
      <c r="AH56" s="254"/>
      <c r="AI56" s="254"/>
      <c r="AJ56" s="239">
        <f t="shared" si="108"/>
        <v>0</v>
      </c>
      <c r="AK56" s="239">
        <f t="shared" si="46"/>
        <v>0</v>
      </c>
      <c r="AL56" s="254"/>
      <c r="AM56" s="254"/>
      <c r="AN56" s="239">
        <f t="shared" si="113"/>
        <v>0</v>
      </c>
      <c r="AO56" s="239">
        <f t="shared" si="51"/>
        <v>0</v>
      </c>
      <c r="AP56" s="254"/>
      <c r="AQ56" s="254"/>
      <c r="AR56" s="239">
        <f t="shared" si="114"/>
        <v>0</v>
      </c>
      <c r="AS56" s="239">
        <f t="shared" si="52"/>
        <v>0</v>
      </c>
      <c r="AT56" s="254"/>
      <c r="AU56" s="254"/>
      <c r="AV56" s="239">
        <f t="shared" si="120"/>
        <v>0</v>
      </c>
      <c r="AW56" s="239">
        <f t="shared" si="53"/>
        <v>0</v>
      </c>
      <c r="AX56" s="254"/>
      <c r="AY56" s="254"/>
      <c r="AZ56" s="239">
        <f t="shared" si="121"/>
        <v>0</v>
      </c>
      <c r="BA56" s="239">
        <f t="shared" si="54"/>
        <v>0</v>
      </c>
      <c r="BB56" s="286"/>
    </row>
    <row r="57" spans="1:54" ht="20.100000000000001" customHeight="1" x14ac:dyDescent="0.55000000000000004">
      <c r="A57" s="246">
        <v>50</v>
      </c>
      <c r="B57" s="222" t="s">
        <v>10</v>
      </c>
      <c r="C57" s="221">
        <v>110</v>
      </c>
      <c r="D57" s="253"/>
      <c r="E57" s="253"/>
      <c r="F57" s="254"/>
      <c r="G57" s="257"/>
      <c r="H57" s="237">
        <f t="shared" si="6"/>
        <v>0</v>
      </c>
      <c r="I57" s="237">
        <f t="shared" si="23"/>
        <v>0</v>
      </c>
      <c r="J57" s="254"/>
      <c r="K57" s="257"/>
      <c r="L57" s="240">
        <f t="shared" si="122"/>
        <v>0</v>
      </c>
      <c r="M57" s="237">
        <f>SUM(I57-J57+K57)</f>
        <v>0</v>
      </c>
      <c r="N57" s="254"/>
      <c r="O57" s="257"/>
      <c r="P57" s="240">
        <f t="shared" si="123"/>
        <v>0</v>
      </c>
      <c r="Q57" s="237">
        <f>SUM(M57-N57+O57)</f>
        <v>0</v>
      </c>
      <c r="R57" s="254"/>
      <c r="S57" s="257"/>
      <c r="T57" s="240">
        <f t="shared" si="124"/>
        <v>0</v>
      </c>
      <c r="U57" s="237">
        <f>SUM(Q57-R57+S57)</f>
        <v>0</v>
      </c>
      <c r="V57" s="254"/>
      <c r="W57" s="257"/>
      <c r="X57" s="240">
        <f t="shared" si="125"/>
        <v>0</v>
      </c>
      <c r="Y57" s="237">
        <f>SUM(U57-V57+W57)</f>
        <v>0</v>
      </c>
      <c r="Z57" s="254"/>
      <c r="AA57" s="257"/>
      <c r="AB57" s="240">
        <f t="shared" si="126"/>
        <v>0</v>
      </c>
      <c r="AC57" s="237">
        <f>SUM(Y57-Z57+AA57)</f>
        <v>0</v>
      </c>
      <c r="AD57" s="254"/>
      <c r="AE57" s="257"/>
      <c r="AF57" s="239">
        <f t="shared" si="107"/>
        <v>0</v>
      </c>
      <c r="AG57" s="239">
        <f t="shared" si="45"/>
        <v>0</v>
      </c>
      <c r="AH57" s="254"/>
      <c r="AI57" s="257"/>
      <c r="AJ57" s="239">
        <f t="shared" si="108"/>
        <v>0</v>
      </c>
      <c r="AK57" s="239">
        <f t="shared" si="46"/>
        <v>0</v>
      </c>
      <c r="AL57" s="254"/>
      <c r="AM57" s="257"/>
      <c r="AN57" s="239">
        <f t="shared" si="113"/>
        <v>0</v>
      </c>
      <c r="AO57" s="239">
        <f t="shared" si="51"/>
        <v>0</v>
      </c>
      <c r="AP57" s="254"/>
      <c r="AQ57" s="257"/>
      <c r="AR57" s="239">
        <f t="shared" si="114"/>
        <v>0</v>
      </c>
      <c r="AS57" s="239">
        <f t="shared" si="52"/>
        <v>0</v>
      </c>
      <c r="AT57" s="254"/>
      <c r="AU57" s="257"/>
      <c r="AV57" s="239">
        <f t="shared" si="120"/>
        <v>0</v>
      </c>
      <c r="AW57" s="239">
        <f t="shared" si="53"/>
        <v>0</v>
      </c>
      <c r="AX57" s="254"/>
      <c r="AY57" s="257"/>
      <c r="AZ57" s="239">
        <f t="shared" si="121"/>
        <v>0</v>
      </c>
      <c r="BA57" s="239">
        <f t="shared" si="54"/>
        <v>0</v>
      </c>
      <c r="BB57" s="286"/>
    </row>
    <row r="58" spans="1:54" ht="20.100000000000001" customHeight="1" x14ac:dyDescent="0.55000000000000004">
      <c r="A58" s="246">
        <v>51</v>
      </c>
      <c r="B58" s="223" t="s">
        <v>260</v>
      </c>
      <c r="C58" s="221">
        <v>111</v>
      </c>
      <c r="D58" s="253"/>
      <c r="E58" s="253"/>
      <c r="F58" s="255"/>
      <c r="G58" s="256"/>
      <c r="H58" s="237">
        <f t="shared" si="6"/>
        <v>0</v>
      </c>
      <c r="I58" s="237">
        <f t="shared" si="23"/>
        <v>0</v>
      </c>
      <c r="J58" s="255"/>
      <c r="K58" s="256"/>
      <c r="L58" s="238">
        <f t="shared" si="122"/>
        <v>0</v>
      </c>
      <c r="M58" s="238">
        <f>SUM(I58+J58-K58)</f>
        <v>0</v>
      </c>
      <c r="N58" s="255"/>
      <c r="O58" s="256"/>
      <c r="P58" s="238">
        <f t="shared" si="123"/>
        <v>0</v>
      </c>
      <c r="Q58" s="238">
        <f>SUM(M58+N58-O58)</f>
        <v>0</v>
      </c>
      <c r="R58" s="255"/>
      <c r="S58" s="256"/>
      <c r="T58" s="238">
        <f t="shared" si="124"/>
        <v>0</v>
      </c>
      <c r="U58" s="238">
        <f>SUM(Q58+R58-S58)</f>
        <v>0</v>
      </c>
      <c r="V58" s="255"/>
      <c r="W58" s="256"/>
      <c r="X58" s="238">
        <f t="shared" si="125"/>
        <v>0</v>
      </c>
      <c r="Y58" s="238">
        <f>SUM(U58+V58-W58)</f>
        <v>0</v>
      </c>
      <c r="Z58" s="255"/>
      <c r="AA58" s="256"/>
      <c r="AB58" s="238">
        <f t="shared" si="126"/>
        <v>0</v>
      </c>
      <c r="AC58" s="238">
        <f>SUM(Y58+Z58-AA58)</f>
        <v>0</v>
      </c>
      <c r="AD58" s="255"/>
      <c r="AE58" s="256"/>
      <c r="AF58" s="239">
        <f t="shared" si="107"/>
        <v>0</v>
      </c>
      <c r="AG58" s="239">
        <f t="shared" si="45"/>
        <v>0</v>
      </c>
      <c r="AH58" s="255"/>
      <c r="AI58" s="256"/>
      <c r="AJ58" s="239">
        <f t="shared" si="108"/>
        <v>0</v>
      </c>
      <c r="AK58" s="239">
        <f t="shared" si="46"/>
        <v>0</v>
      </c>
      <c r="AL58" s="255"/>
      <c r="AM58" s="256"/>
      <c r="AN58" s="239">
        <f t="shared" si="113"/>
        <v>0</v>
      </c>
      <c r="AO58" s="239">
        <f t="shared" si="51"/>
        <v>0</v>
      </c>
      <c r="AP58" s="255"/>
      <c r="AQ58" s="256"/>
      <c r="AR58" s="239">
        <f t="shared" si="114"/>
        <v>0</v>
      </c>
      <c r="AS58" s="239">
        <f t="shared" si="52"/>
        <v>0</v>
      </c>
      <c r="AT58" s="255"/>
      <c r="AU58" s="256"/>
      <c r="AV58" s="239">
        <f t="shared" si="120"/>
        <v>0</v>
      </c>
      <c r="AW58" s="239">
        <f t="shared" si="53"/>
        <v>0</v>
      </c>
      <c r="AX58" s="255"/>
      <c r="AY58" s="256"/>
      <c r="AZ58" s="239">
        <f t="shared" si="121"/>
        <v>0</v>
      </c>
      <c r="BA58" s="239">
        <f t="shared" si="54"/>
        <v>0</v>
      </c>
      <c r="BB58" s="286"/>
    </row>
    <row r="59" spans="1:54" s="233" customFormat="1" ht="20.100000000000001" customHeight="1" x14ac:dyDescent="0.55000000000000004">
      <c r="A59" s="246">
        <v>52</v>
      </c>
      <c r="B59" s="225" t="s">
        <v>149</v>
      </c>
      <c r="C59" s="243">
        <v>112</v>
      </c>
      <c r="D59" s="278"/>
      <c r="E59" s="278"/>
      <c r="F59" s="260">
        <v>400</v>
      </c>
      <c r="G59" s="259"/>
      <c r="H59" s="237">
        <f t="shared" si="6"/>
        <v>400</v>
      </c>
      <c r="I59" s="237"/>
      <c r="J59" s="260"/>
      <c r="K59" s="259"/>
      <c r="L59" s="237">
        <f t="shared" si="122"/>
        <v>400</v>
      </c>
      <c r="M59" s="237"/>
      <c r="N59" s="260"/>
      <c r="O59" s="259"/>
      <c r="P59" s="237">
        <f t="shared" si="123"/>
        <v>400</v>
      </c>
      <c r="Q59" s="237"/>
      <c r="R59" s="260"/>
      <c r="S59" s="259"/>
      <c r="T59" s="237">
        <f t="shared" si="124"/>
        <v>400</v>
      </c>
      <c r="U59" s="237"/>
      <c r="V59" s="260"/>
      <c r="W59" s="259"/>
      <c r="X59" s="237">
        <f t="shared" si="125"/>
        <v>400</v>
      </c>
      <c r="Y59" s="237"/>
      <c r="Z59" s="260"/>
      <c r="AA59" s="259"/>
      <c r="AB59" s="237">
        <f t="shared" si="126"/>
        <v>400</v>
      </c>
      <c r="AC59" s="237"/>
      <c r="AD59" s="260"/>
      <c r="AE59" s="259"/>
      <c r="AF59" s="239">
        <f t="shared" si="107"/>
        <v>400</v>
      </c>
      <c r="AG59" s="239"/>
      <c r="AH59" s="260"/>
      <c r="AI59" s="259"/>
      <c r="AJ59" s="239">
        <f t="shared" si="108"/>
        <v>400</v>
      </c>
      <c r="AK59" s="239"/>
      <c r="AL59" s="260"/>
      <c r="AM59" s="259"/>
      <c r="AN59" s="239">
        <f t="shared" si="113"/>
        <v>400</v>
      </c>
      <c r="AO59" s="239"/>
      <c r="AP59" s="260"/>
      <c r="AQ59" s="259"/>
      <c r="AR59" s="239">
        <f t="shared" si="114"/>
        <v>400</v>
      </c>
      <c r="AS59" s="239"/>
      <c r="AT59" s="260"/>
      <c r="AU59" s="259"/>
      <c r="AV59" s="239">
        <f t="shared" si="120"/>
        <v>400</v>
      </c>
      <c r="AW59" s="239"/>
      <c r="AX59" s="260"/>
      <c r="AY59" s="259"/>
      <c r="AZ59" s="239">
        <f t="shared" si="121"/>
        <v>400</v>
      </c>
      <c r="BA59" s="239"/>
      <c r="BB59" s="286"/>
    </row>
    <row r="60" spans="1:54" s="233" customFormat="1" ht="20.100000000000001" customHeight="1" x14ac:dyDescent="0.55000000000000004">
      <c r="A60" s="246">
        <v>53</v>
      </c>
      <c r="B60" s="223" t="s">
        <v>150</v>
      </c>
      <c r="C60" s="221">
        <v>115</v>
      </c>
      <c r="D60" s="279"/>
      <c r="E60" s="278"/>
      <c r="F60" s="258">
        <f>300+500</f>
        <v>800</v>
      </c>
      <c r="G60" s="261"/>
      <c r="H60" s="237">
        <f t="shared" si="6"/>
        <v>800</v>
      </c>
      <c r="I60" s="237"/>
      <c r="J60" s="258"/>
      <c r="K60" s="261"/>
      <c r="L60" s="237">
        <f t="shared" si="122"/>
        <v>800</v>
      </c>
      <c r="M60" s="237"/>
      <c r="N60" s="258"/>
      <c r="O60" s="261"/>
      <c r="P60" s="237">
        <f t="shared" si="123"/>
        <v>800</v>
      </c>
      <c r="Q60" s="237"/>
      <c r="R60" s="258"/>
      <c r="S60" s="261"/>
      <c r="T60" s="237">
        <f t="shared" si="124"/>
        <v>800</v>
      </c>
      <c r="U60" s="237"/>
      <c r="V60" s="258"/>
      <c r="W60" s="261"/>
      <c r="X60" s="237">
        <f t="shared" si="125"/>
        <v>800</v>
      </c>
      <c r="Y60" s="237"/>
      <c r="Z60" s="258"/>
      <c r="AA60" s="261"/>
      <c r="AB60" s="237">
        <f t="shared" si="126"/>
        <v>800</v>
      </c>
      <c r="AC60" s="237"/>
      <c r="AD60" s="258"/>
      <c r="AE60" s="261"/>
      <c r="AF60" s="239">
        <f t="shared" si="107"/>
        <v>800</v>
      </c>
      <c r="AG60" s="239"/>
      <c r="AH60" s="258"/>
      <c r="AI60" s="261"/>
      <c r="AJ60" s="239">
        <f t="shared" si="108"/>
        <v>800</v>
      </c>
      <c r="AK60" s="239"/>
      <c r="AL60" s="258"/>
      <c r="AM60" s="261"/>
      <c r="AN60" s="239">
        <f t="shared" si="113"/>
        <v>800</v>
      </c>
      <c r="AO60" s="239"/>
      <c r="AP60" s="258"/>
      <c r="AQ60" s="261"/>
      <c r="AR60" s="239">
        <f t="shared" si="114"/>
        <v>800</v>
      </c>
      <c r="AS60" s="239"/>
      <c r="AT60" s="258"/>
      <c r="AU60" s="261"/>
      <c r="AV60" s="239">
        <f>SUM(AR60+AT60-AU60)</f>
        <v>800</v>
      </c>
      <c r="AW60" s="239"/>
      <c r="AX60" s="258"/>
      <c r="AY60" s="261"/>
      <c r="AZ60" s="239">
        <f>SUM(AV60+AX60-AY60)</f>
        <v>800</v>
      </c>
      <c r="BA60" s="239"/>
      <c r="BB60" s="286"/>
    </row>
    <row r="61" spans="1:54" ht="20.100000000000001" customHeight="1" x14ac:dyDescent="0.55000000000000004">
      <c r="A61" s="246">
        <v>54</v>
      </c>
      <c r="B61" s="223" t="s">
        <v>17</v>
      </c>
      <c r="C61" s="221">
        <v>118</v>
      </c>
      <c r="D61" s="252"/>
      <c r="E61" s="255"/>
      <c r="F61" s="254"/>
      <c r="G61" s="254"/>
      <c r="H61" s="237">
        <f t="shared" si="6"/>
        <v>0</v>
      </c>
      <c r="I61" s="237">
        <f t="shared" si="23"/>
        <v>0</v>
      </c>
      <c r="J61" s="254"/>
      <c r="K61" s="254"/>
      <c r="L61" s="238">
        <f t="shared" si="122"/>
        <v>0</v>
      </c>
      <c r="M61" s="238"/>
      <c r="N61" s="254"/>
      <c r="O61" s="254"/>
      <c r="P61" s="238">
        <f t="shared" si="123"/>
        <v>0</v>
      </c>
      <c r="Q61" s="238"/>
      <c r="R61" s="254"/>
      <c r="S61" s="254"/>
      <c r="T61" s="238">
        <f t="shared" si="124"/>
        <v>0</v>
      </c>
      <c r="U61" s="238"/>
      <c r="V61" s="254"/>
      <c r="W61" s="254"/>
      <c r="X61" s="238">
        <f t="shared" si="125"/>
        <v>0</v>
      </c>
      <c r="Y61" s="238"/>
      <c r="Z61" s="254"/>
      <c r="AA61" s="254"/>
      <c r="AB61" s="238">
        <f t="shared" si="126"/>
        <v>0</v>
      </c>
      <c r="AC61" s="238"/>
      <c r="AD61" s="254"/>
      <c r="AE61" s="254"/>
      <c r="AF61" s="239">
        <f t="shared" si="107"/>
        <v>0</v>
      </c>
      <c r="AG61" s="239">
        <f>SUM(AC61+AE61-AD61)</f>
        <v>0</v>
      </c>
      <c r="AH61" s="254"/>
      <c r="AI61" s="254"/>
      <c r="AJ61" s="239">
        <f t="shared" si="108"/>
        <v>0</v>
      </c>
      <c r="AK61" s="239">
        <f>SUM(AG61+AI61-AH61)</f>
        <v>0</v>
      </c>
      <c r="AL61" s="254"/>
      <c r="AM61" s="254"/>
      <c r="AN61" s="239">
        <f t="shared" si="113"/>
        <v>0</v>
      </c>
      <c r="AO61" s="239">
        <f>SUM(AK61+AM61-AL61)</f>
        <v>0</v>
      </c>
      <c r="AP61" s="254"/>
      <c r="AQ61" s="254"/>
      <c r="AR61" s="239">
        <f t="shared" si="114"/>
        <v>0</v>
      </c>
      <c r="AS61" s="239">
        <f>SUM(AO61+AQ61-AP61)</f>
        <v>0</v>
      </c>
      <c r="AT61" s="254"/>
      <c r="AU61" s="254"/>
      <c r="AV61" s="239">
        <f t="shared" si="120"/>
        <v>0</v>
      </c>
      <c r="AW61" s="239"/>
      <c r="AX61" s="254"/>
      <c r="AY61" s="254"/>
      <c r="AZ61" s="239">
        <f t="shared" ref="AZ61:AZ62" si="127">SUM(AV61+AX61-AY61)</f>
        <v>0</v>
      </c>
      <c r="BA61" s="239"/>
      <c r="BB61" s="286"/>
    </row>
    <row r="62" spans="1:54" ht="20.100000000000001" customHeight="1" x14ac:dyDescent="0.55000000000000004">
      <c r="A62" s="246">
        <v>55</v>
      </c>
      <c r="B62" s="222" t="s">
        <v>14</v>
      </c>
      <c r="C62" s="221">
        <v>119</v>
      </c>
      <c r="D62" s="252"/>
      <c r="E62" s="254"/>
      <c r="F62" s="254"/>
      <c r="G62" s="254"/>
      <c r="H62" s="237">
        <f t="shared" si="6"/>
        <v>0</v>
      </c>
      <c r="I62" s="237">
        <f t="shared" si="23"/>
        <v>0</v>
      </c>
      <c r="J62" s="254"/>
      <c r="K62" s="254"/>
      <c r="L62" s="237">
        <f t="shared" si="122"/>
        <v>0</v>
      </c>
      <c r="M62" s="237">
        <f>SUM(I62-J62+K62)</f>
        <v>0</v>
      </c>
      <c r="N62" s="254"/>
      <c r="O62" s="254"/>
      <c r="P62" s="237">
        <f t="shared" si="123"/>
        <v>0</v>
      </c>
      <c r="Q62" s="237">
        <f>SUM(M62-N62+O62)</f>
        <v>0</v>
      </c>
      <c r="R62" s="254"/>
      <c r="S62" s="254"/>
      <c r="T62" s="237">
        <f t="shared" si="124"/>
        <v>0</v>
      </c>
      <c r="U62" s="237">
        <f>SUM(Q62-R62+S62)</f>
        <v>0</v>
      </c>
      <c r="V62" s="254"/>
      <c r="W62" s="254"/>
      <c r="X62" s="237">
        <f t="shared" si="125"/>
        <v>0</v>
      </c>
      <c r="Y62" s="237">
        <f>SUM(U62-V62+W62)</f>
        <v>0</v>
      </c>
      <c r="Z62" s="254"/>
      <c r="AA62" s="254"/>
      <c r="AB62" s="237">
        <f t="shared" si="126"/>
        <v>0</v>
      </c>
      <c r="AC62" s="237">
        <f>SUM(Y62-Z62+AA62)</f>
        <v>0</v>
      </c>
      <c r="AD62" s="254"/>
      <c r="AE62" s="254"/>
      <c r="AF62" s="239">
        <f t="shared" si="107"/>
        <v>0</v>
      </c>
      <c r="AG62" s="239"/>
      <c r="AH62" s="254"/>
      <c r="AI62" s="254"/>
      <c r="AJ62" s="239">
        <f t="shared" si="108"/>
        <v>0</v>
      </c>
      <c r="AK62" s="239"/>
      <c r="AL62" s="254"/>
      <c r="AM62" s="254"/>
      <c r="AN62" s="239">
        <f t="shared" si="113"/>
        <v>0</v>
      </c>
      <c r="AO62" s="239"/>
      <c r="AP62" s="254"/>
      <c r="AQ62" s="254"/>
      <c r="AR62" s="239">
        <f t="shared" si="114"/>
        <v>0</v>
      </c>
      <c r="AS62" s="239"/>
      <c r="AT62" s="254"/>
      <c r="AU62" s="254"/>
      <c r="AV62" s="239">
        <f t="shared" si="120"/>
        <v>0</v>
      </c>
      <c r="AW62" s="239"/>
      <c r="AX62" s="254"/>
      <c r="AY62" s="254"/>
      <c r="AZ62" s="239">
        <f t="shared" si="127"/>
        <v>0</v>
      </c>
      <c r="BA62" s="239"/>
      <c r="BB62" s="286"/>
    </row>
    <row r="63" spans="1:54" ht="20.100000000000001" customHeight="1" x14ac:dyDescent="0.55000000000000004">
      <c r="A63" s="246">
        <v>56</v>
      </c>
      <c r="B63" s="223" t="s">
        <v>261</v>
      </c>
      <c r="C63" s="221">
        <v>121</v>
      </c>
      <c r="D63" s="254"/>
      <c r="E63" s="254"/>
      <c r="F63" s="254">
        <f>223+669.02</f>
        <v>892.02</v>
      </c>
      <c r="G63" s="254"/>
      <c r="H63" s="237">
        <f t="shared" si="6"/>
        <v>892.02</v>
      </c>
      <c r="I63" s="237"/>
      <c r="J63" s="254"/>
      <c r="K63" s="254"/>
      <c r="L63" s="237">
        <f t="shared" si="122"/>
        <v>892.02</v>
      </c>
      <c r="M63" s="237"/>
      <c r="N63" s="254"/>
      <c r="O63" s="254"/>
      <c r="P63" s="237">
        <f t="shared" si="123"/>
        <v>892.02</v>
      </c>
      <c r="Q63" s="237"/>
      <c r="R63" s="254"/>
      <c r="S63" s="254"/>
      <c r="T63" s="237">
        <f t="shared" si="124"/>
        <v>892.02</v>
      </c>
      <c r="U63" s="237"/>
      <c r="V63" s="254"/>
      <c r="W63" s="254"/>
      <c r="X63" s="237">
        <f t="shared" si="125"/>
        <v>892.02</v>
      </c>
      <c r="Y63" s="237"/>
      <c r="Z63" s="254"/>
      <c r="AA63" s="254"/>
      <c r="AB63" s="237">
        <f t="shared" si="126"/>
        <v>892.02</v>
      </c>
      <c r="AC63" s="237"/>
      <c r="AD63" s="254"/>
      <c r="AE63" s="254"/>
      <c r="AF63" s="239">
        <f t="shared" si="107"/>
        <v>892.02</v>
      </c>
      <c r="AG63" s="239"/>
      <c r="AH63" s="254"/>
      <c r="AI63" s="254"/>
      <c r="AJ63" s="239">
        <f t="shared" si="108"/>
        <v>892.02</v>
      </c>
      <c r="AK63" s="239"/>
      <c r="AL63" s="254"/>
      <c r="AM63" s="254"/>
      <c r="AN63" s="239">
        <f t="shared" si="113"/>
        <v>892.02</v>
      </c>
      <c r="AO63" s="239"/>
      <c r="AP63" s="254"/>
      <c r="AQ63" s="254"/>
      <c r="AR63" s="239">
        <f t="shared" si="114"/>
        <v>892.02</v>
      </c>
      <c r="AS63" s="239"/>
      <c r="AT63" s="254"/>
      <c r="AU63" s="254"/>
      <c r="AV63" s="239">
        <f>SUM(AR63+AT63-AU63)</f>
        <v>892.02</v>
      </c>
      <c r="AW63" s="239"/>
      <c r="AX63" s="254"/>
      <c r="AY63" s="254"/>
      <c r="AZ63" s="239">
        <f>SUM(AV63+AX63-AY63)</f>
        <v>892.02</v>
      </c>
      <c r="BA63" s="239"/>
      <c r="BB63" s="286"/>
    </row>
    <row r="64" spans="1:54" ht="20.100000000000001" customHeight="1" x14ac:dyDescent="0.55000000000000004">
      <c r="A64" s="246">
        <v>57</v>
      </c>
      <c r="B64" s="248" t="s">
        <v>262</v>
      </c>
      <c r="C64" s="247">
        <v>125</v>
      </c>
      <c r="D64" s="253"/>
      <c r="E64" s="253"/>
      <c r="F64" s="253"/>
      <c r="G64" s="253"/>
      <c r="H64" s="237">
        <f t="shared" si="6"/>
        <v>0</v>
      </c>
      <c r="I64" s="237">
        <f t="shared" si="23"/>
        <v>0</v>
      </c>
      <c r="J64" s="253"/>
      <c r="K64" s="253"/>
      <c r="L64" s="240">
        <f t="shared" si="122"/>
        <v>0</v>
      </c>
      <c r="M64" s="240">
        <f>SUM(I64+J64-K64)</f>
        <v>0</v>
      </c>
      <c r="N64" s="253"/>
      <c r="O64" s="253"/>
      <c r="P64" s="240">
        <f t="shared" si="123"/>
        <v>0</v>
      </c>
      <c r="Q64" s="240">
        <f>SUM(M64+N64-O64)</f>
        <v>0</v>
      </c>
      <c r="R64" s="253"/>
      <c r="S64" s="253"/>
      <c r="T64" s="240">
        <f t="shared" si="124"/>
        <v>0</v>
      </c>
      <c r="U64" s="240">
        <f>SUM(Q64+R64-S64)</f>
        <v>0</v>
      </c>
      <c r="V64" s="253"/>
      <c r="W64" s="253"/>
      <c r="X64" s="240">
        <f t="shared" si="125"/>
        <v>0</v>
      </c>
      <c r="Y64" s="240">
        <f>SUM(U64+V64-W64)</f>
        <v>0</v>
      </c>
      <c r="Z64" s="253"/>
      <c r="AA64" s="253"/>
      <c r="AB64" s="240">
        <f t="shared" si="126"/>
        <v>0</v>
      </c>
      <c r="AC64" s="240">
        <f>SUM(Y64+Z64-AA64)</f>
        <v>0</v>
      </c>
      <c r="AD64" s="253"/>
      <c r="AE64" s="253"/>
      <c r="AF64" s="239">
        <f t="shared" si="107"/>
        <v>0</v>
      </c>
      <c r="AG64" s="239">
        <f>SUM(AC64+AE64-AD64)</f>
        <v>0</v>
      </c>
      <c r="AH64" s="253"/>
      <c r="AI64" s="253"/>
      <c r="AJ64" s="239">
        <f t="shared" si="108"/>
        <v>0</v>
      </c>
      <c r="AK64" s="239">
        <f>SUM(AG64+AI64-AH64)</f>
        <v>0</v>
      </c>
      <c r="AL64" s="253"/>
      <c r="AM64" s="253"/>
      <c r="AN64" s="239">
        <f t="shared" si="113"/>
        <v>0</v>
      </c>
      <c r="AO64" s="239">
        <f>SUM(AK64+AM64-AL64)</f>
        <v>0</v>
      </c>
      <c r="AP64" s="253"/>
      <c r="AQ64" s="253"/>
      <c r="AR64" s="239">
        <f t="shared" si="114"/>
        <v>0</v>
      </c>
      <c r="AS64" s="239">
        <f>SUM(AO64+AQ64-AP64)</f>
        <v>0</v>
      </c>
      <c r="AT64" s="253"/>
      <c r="AU64" s="253"/>
      <c r="AV64" s="239">
        <f t="shared" si="120"/>
        <v>0</v>
      </c>
      <c r="AW64" s="239">
        <f>SUM(AS64+AU64-AT64)</f>
        <v>0</v>
      </c>
      <c r="AX64" s="253"/>
      <c r="AY64" s="253"/>
      <c r="AZ64" s="239">
        <f t="shared" ref="AZ64:AZ66" si="128">SUM(AV64+AX64-AY64)</f>
        <v>0</v>
      </c>
      <c r="BA64" s="239">
        <f>SUM(AW64+AY64-AX64)</f>
        <v>0</v>
      </c>
      <c r="BB64" s="286"/>
    </row>
    <row r="65" spans="1:54" ht="20.100000000000001" customHeight="1" x14ac:dyDescent="0.55000000000000004">
      <c r="A65" s="246">
        <v>58</v>
      </c>
      <c r="B65" s="222" t="s">
        <v>73</v>
      </c>
      <c r="C65" s="221">
        <v>126</v>
      </c>
      <c r="D65" s="255"/>
      <c r="E65" s="254"/>
      <c r="F65" s="254"/>
      <c r="G65" s="254"/>
      <c r="H65" s="237">
        <f t="shared" si="6"/>
        <v>0</v>
      </c>
      <c r="I65" s="237">
        <f t="shared" si="23"/>
        <v>0</v>
      </c>
      <c r="J65" s="254"/>
      <c r="K65" s="254"/>
      <c r="L65" s="237">
        <f t="shared" si="122"/>
        <v>0</v>
      </c>
      <c r="M65" s="237"/>
      <c r="N65" s="254"/>
      <c r="O65" s="254"/>
      <c r="P65" s="237">
        <f t="shared" si="123"/>
        <v>0</v>
      </c>
      <c r="Q65" s="237"/>
      <c r="R65" s="254"/>
      <c r="S65" s="254"/>
      <c r="T65" s="237">
        <f t="shared" si="124"/>
        <v>0</v>
      </c>
      <c r="U65" s="237"/>
      <c r="V65" s="254"/>
      <c r="W65" s="254"/>
      <c r="X65" s="237">
        <f t="shared" si="125"/>
        <v>0</v>
      </c>
      <c r="Y65" s="237"/>
      <c r="Z65" s="254"/>
      <c r="AA65" s="254"/>
      <c r="AB65" s="237">
        <f t="shared" si="126"/>
        <v>0</v>
      </c>
      <c r="AC65" s="237"/>
      <c r="AD65" s="254"/>
      <c r="AE65" s="254"/>
      <c r="AF65" s="239">
        <f t="shared" si="107"/>
        <v>0</v>
      </c>
      <c r="AG65" s="239">
        <f>SUM(AC65+AE65-AD65)</f>
        <v>0</v>
      </c>
      <c r="AH65" s="254"/>
      <c r="AI65" s="254"/>
      <c r="AJ65" s="239">
        <f t="shared" si="108"/>
        <v>0</v>
      </c>
      <c r="AK65" s="239">
        <f>SUM(AG65+AI65-AH65)</f>
        <v>0</v>
      </c>
      <c r="AL65" s="254"/>
      <c r="AM65" s="254"/>
      <c r="AN65" s="239">
        <f t="shared" si="113"/>
        <v>0</v>
      </c>
      <c r="AO65" s="239">
        <f>SUM(AK65+AM65-AL65)</f>
        <v>0</v>
      </c>
      <c r="AP65" s="254"/>
      <c r="AQ65" s="254"/>
      <c r="AR65" s="239">
        <f t="shared" si="114"/>
        <v>0</v>
      </c>
      <c r="AS65" s="239">
        <f>SUM(AO65+AQ65-AP65)</f>
        <v>0</v>
      </c>
      <c r="AT65" s="254"/>
      <c r="AU65" s="254"/>
      <c r="AV65" s="239">
        <f t="shared" si="120"/>
        <v>0</v>
      </c>
      <c r="AW65" s="239">
        <f>SUM(AS65+AU65-AT65)</f>
        <v>0</v>
      </c>
      <c r="AX65" s="254"/>
      <c r="AY65" s="254"/>
      <c r="AZ65" s="239">
        <f t="shared" si="128"/>
        <v>0</v>
      </c>
      <c r="BA65" s="239">
        <f>SUM(AW65+AY65-AX65)</f>
        <v>0</v>
      </c>
      <c r="BB65" s="286"/>
    </row>
    <row r="66" spans="1:54" ht="20.100000000000001" customHeight="1" x14ac:dyDescent="0.55000000000000004">
      <c r="A66" s="246">
        <v>59</v>
      </c>
      <c r="B66" s="222" t="s">
        <v>263</v>
      </c>
      <c r="C66" s="221">
        <v>127</v>
      </c>
      <c r="D66" s="254"/>
      <c r="E66" s="253"/>
      <c r="F66" s="254"/>
      <c r="G66" s="254"/>
      <c r="H66" s="237">
        <f t="shared" si="6"/>
        <v>0</v>
      </c>
      <c r="I66" s="237">
        <f t="shared" si="23"/>
        <v>0</v>
      </c>
      <c r="J66" s="254"/>
      <c r="K66" s="254"/>
      <c r="L66" s="237">
        <f t="shared" si="122"/>
        <v>0</v>
      </c>
      <c r="M66" s="237">
        <f>SUM(I66+J66-K66)</f>
        <v>0</v>
      </c>
      <c r="N66" s="254"/>
      <c r="O66" s="254"/>
      <c r="P66" s="237">
        <f t="shared" si="123"/>
        <v>0</v>
      </c>
      <c r="Q66" s="237">
        <f>SUM(M66+N66-O66)</f>
        <v>0</v>
      </c>
      <c r="R66" s="254"/>
      <c r="S66" s="254"/>
      <c r="T66" s="237">
        <f t="shared" si="124"/>
        <v>0</v>
      </c>
      <c r="U66" s="237">
        <f>SUM(Q66+R66-S66)</f>
        <v>0</v>
      </c>
      <c r="V66" s="254"/>
      <c r="W66" s="254"/>
      <c r="X66" s="237">
        <f t="shared" si="125"/>
        <v>0</v>
      </c>
      <c r="Y66" s="237">
        <f>SUM(U66+V66-W66)</f>
        <v>0</v>
      </c>
      <c r="Z66" s="254"/>
      <c r="AA66" s="254"/>
      <c r="AB66" s="237">
        <f t="shared" si="126"/>
        <v>0</v>
      </c>
      <c r="AC66" s="237">
        <f>SUM(Y66+Z66-AA66)</f>
        <v>0</v>
      </c>
      <c r="AD66" s="254"/>
      <c r="AE66" s="254"/>
      <c r="AF66" s="239">
        <f t="shared" si="107"/>
        <v>0</v>
      </c>
      <c r="AG66" s="239">
        <f>SUM(AC66+AE66-AD66)</f>
        <v>0</v>
      </c>
      <c r="AH66" s="254"/>
      <c r="AI66" s="254"/>
      <c r="AJ66" s="239">
        <f t="shared" si="108"/>
        <v>0</v>
      </c>
      <c r="AK66" s="239">
        <f>SUM(AG66+AI66-AH66)</f>
        <v>0</v>
      </c>
      <c r="AL66" s="254"/>
      <c r="AM66" s="254"/>
      <c r="AN66" s="239">
        <f t="shared" si="113"/>
        <v>0</v>
      </c>
      <c r="AO66" s="239">
        <f>SUM(AK66+AM66-AL66)</f>
        <v>0</v>
      </c>
      <c r="AP66" s="254"/>
      <c r="AQ66" s="254"/>
      <c r="AR66" s="239">
        <f t="shared" si="114"/>
        <v>0</v>
      </c>
      <c r="AS66" s="239">
        <f>SUM(AO66+AQ66-AP66)</f>
        <v>0</v>
      </c>
      <c r="AT66" s="254"/>
      <c r="AU66" s="254"/>
      <c r="AV66" s="239">
        <f t="shared" si="120"/>
        <v>0</v>
      </c>
      <c r="AW66" s="239">
        <f>SUM(AS66+AU66-AT66)</f>
        <v>0</v>
      </c>
      <c r="AX66" s="254"/>
      <c r="AY66" s="254"/>
      <c r="AZ66" s="239">
        <f t="shared" si="128"/>
        <v>0</v>
      </c>
      <c r="BA66" s="239">
        <f>SUM(AW66+AY66-AX66)</f>
        <v>0</v>
      </c>
      <c r="BB66" s="286"/>
    </row>
    <row r="67" spans="1:54" ht="20.100000000000001" customHeight="1" x14ac:dyDescent="0.55000000000000004">
      <c r="A67" s="246">
        <v>60</v>
      </c>
      <c r="B67" s="222" t="s">
        <v>15</v>
      </c>
      <c r="C67" s="221">
        <v>128</v>
      </c>
      <c r="D67" s="254"/>
      <c r="E67" s="255"/>
      <c r="F67" s="254">
        <v>250</v>
      </c>
      <c r="G67" s="254"/>
      <c r="H67" s="237">
        <f t="shared" si="6"/>
        <v>250</v>
      </c>
      <c r="I67" s="237"/>
      <c r="J67" s="254"/>
      <c r="K67" s="254"/>
      <c r="L67" s="237">
        <f t="shared" si="122"/>
        <v>250</v>
      </c>
      <c r="M67" s="237"/>
      <c r="N67" s="254"/>
      <c r="O67" s="254"/>
      <c r="P67" s="237">
        <f t="shared" si="123"/>
        <v>250</v>
      </c>
      <c r="Q67" s="237"/>
      <c r="R67" s="254"/>
      <c r="S67" s="254"/>
      <c r="T67" s="237">
        <f t="shared" si="124"/>
        <v>250</v>
      </c>
      <c r="U67" s="237"/>
      <c r="V67" s="254"/>
      <c r="W67" s="254"/>
      <c r="X67" s="237">
        <f t="shared" si="125"/>
        <v>250</v>
      </c>
      <c r="Y67" s="237"/>
      <c r="Z67" s="254"/>
      <c r="AA67" s="254"/>
      <c r="AB67" s="237">
        <f t="shared" si="126"/>
        <v>250</v>
      </c>
      <c r="AC67" s="237"/>
      <c r="AD67" s="254"/>
      <c r="AE67" s="254"/>
      <c r="AF67" s="239">
        <f t="shared" si="107"/>
        <v>250</v>
      </c>
      <c r="AG67" s="239"/>
      <c r="AH67" s="254"/>
      <c r="AI67" s="254"/>
      <c r="AJ67" s="239">
        <f t="shared" si="108"/>
        <v>250</v>
      </c>
      <c r="AK67" s="239"/>
      <c r="AL67" s="254"/>
      <c r="AM67" s="254"/>
      <c r="AN67" s="239">
        <f t="shared" si="113"/>
        <v>250</v>
      </c>
      <c r="AO67" s="239"/>
      <c r="AP67" s="254"/>
      <c r="AQ67" s="254"/>
      <c r="AR67" s="239">
        <f t="shared" si="114"/>
        <v>250</v>
      </c>
      <c r="AS67" s="239"/>
      <c r="AT67" s="254"/>
      <c r="AU67" s="254"/>
      <c r="AV67" s="239">
        <f>SUM(AR67+AT67-AU67)</f>
        <v>250</v>
      </c>
      <c r="AW67" s="239"/>
      <c r="AX67" s="254"/>
      <c r="AY67" s="254"/>
      <c r="AZ67" s="239">
        <f>SUM(AV67+AX67-AY67)</f>
        <v>250</v>
      </c>
      <c r="BA67" s="239"/>
      <c r="BB67" s="286"/>
    </row>
    <row r="68" spans="1:54" ht="20.100000000000001" customHeight="1" x14ac:dyDescent="0.55000000000000004">
      <c r="A68" s="246">
        <v>61</v>
      </c>
      <c r="B68" s="223" t="s">
        <v>264</v>
      </c>
      <c r="C68" s="221">
        <v>130</v>
      </c>
      <c r="D68" s="254"/>
      <c r="E68" s="252"/>
      <c r="F68" s="254">
        <v>750</v>
      </c>
      <c r="G68" s="254"/>
      <c r="H68" s="237">
        <f t="shared" si="6"/>
        <v>750</v>
      </c>
      <c r="I68" s="237"/>
      <c r="J68" s="254"/>
      <c r="K68" s="254"/>
      <c r="L68" s="237">
        <f t="shared" si="122"/>
        <v>750</v>
      </c>
      <c r="M68" s="237"/>
      <c r="N68" s="254"/>
      <c r="O68" s="254"/>
      <c r="P68" s="237">
        <f t="shared" si="123"/>
        <v>750</v>
      </c>
      <c r="Q68" s="237"/>
      <c r="R68" s="254"/>
      <c r="S68" s="254"/>
      <c r="T68" s="237">
        <f t="shared" si="124"/>
        <v>750</v>
      </c>
      <c r="U68" s="237"/>
      <c r="V68" s="254"/>
      <c r="W68" s="254"/>
      <c r="X68" s="237">
        <f t="shared" si="125"/>
        <v>750</v>
      </c>
      <c r="Y68" s="237"/>
      <c r="Z68" s="254"/>
      <c r="AA68" s="254"/>
      <c r="AB68" s="237">
        <f t="shared" si="126"/>
        <v>750</v>
      </c>
      <c r="AC68" s="237"/>
      <c r="AD68" s="254"/>
      <c r="AE68" s="254"/>
      <c r="AF68" s="239">
        <f t="shared" si="107"/>
        <v>750</v>
      </c>
      <c r="AG68" s="239"/>
      <c r="AH68" s="254"/>
      <c r="AI68" s="254"/>
      <c r="AJ68" s="239">
        <f t="shared" si="108"/>
        <v>750</v>
      </c>
      <c r="AK68" s="239"/>
      <c r="AL68" s="254"/>
      <c r="AM68" s="254"/>
      <c r="AN68" s="239">
        <f t="shared" si="113"/>
        <v>750</v>
      </c>
      <c r="AO68" s="239"/>
      <c r="AP68" s="254"/>
      <c r="AQ68" s="254"/>
      <c r="AR68" s="239">
        <f t="shared" si="114"/>
        <v>750</v>
      </c>
      <c r="AS68" s="239"/>
      <c r="AT68" s="254"/>
      <c r="AU68" s="254"/>
      <c r="AV68" s="239">
        <f t="shared" si="120"/>
        <v>750</v>
      </c>
      <c r="AW68" s="239"/>
      <c r="AX68" s="254"/>
      <c r="AY68" s="254"/>
      <c r="AZ68" s="239">
        <f t="shared" ref="AZ68:AZ74" si="129">SUM(AV68+AX68-AY68)</f>
        <v>750</v>
      </c>
      <c r="BA68" s="239"/>
      <c r="BB68" s="286"/>
    </row>
    <row r="69" spans="1:54" ht="20.100000000000001" customHeight="1" x14ac:dyDescent="0.55000000000000004">
      <c r="A69" s="246">
        <v>62</v>
      </c>
      <c r="B69" s="223" t="s">
        <v>277</v>
      </c>
      <c r="C69" s="221">
        <v>133</v>
      </c>
      <c r="D69" s="255"/>
      <c r="E69" s="252"/>
      <c r="F69" s="254"/>
      <c r="G69" s="254"/>
      <c r="H69" s="237">
        <f t="shared" si="6"/>
        <v>0</v>
      </c>
      <c r="I69" s="237">
        <f t="shared" si="23"/>
        <v>0</v>
      </c>
      <c r="J69" s="254"/>
      <c r="K69" s="254"/>
      <c r="L69" s="237">
        <f t="shared" si="122"/>
        <v>0</v>
      </c>
      <c r="M69" s="237">
        <f>SUM(I69+J69-K69)</f>
        <v>0</v>
      </c>
      <c r="N69" s="254"/>
      <c r="O69" s="254"/>
      <c r="P69" s="237">
        <f t="shared" si="123"/>
        <v>0</v>
      </c>
      <c r="Q69" s="237">
        <f>SUM(M69+N69-O69)</f>
        <v>0</v>
      </c>
      <c r="R69" s="254"/>
      <c r="S69" s="254"/>
      <c r="T69" s="237">
        <f t="shared" si="124"/>
        <v>0</v>
      </c>
      <c r="U69" s="237">
        <f>SUM(Q69+R69-S69)</f>
        <v>0</v>
      </c>
      <c r="V69" s="254"/>
      <c r="W69" s="254"/>
      <c r="X69" s="237">
        <f t="shared" si="125"/>
        <v>0</v>
      </c>
      <c r="Y69" s="237">
        <f>SUM(U69+V69-W69)</f>
        <v>0</v>
      </c>
      <c r="Z69" s="254"/>
      <c r="AA69" s="254"/>
      <c r="AB69" s="237">
        <f t="shared" si="126"/>
        <v>0</v>
      </c>
      <c r="AC69" s="237">
        <f>SUM(Y69+Z69-AA69)</f>
        <v>0</v>
      </c>
      <c r="AD69" s="254"/>
      <c r="AE69" s="254"/>
      <c r="AF69" s="239">
        <f t="shared" si="107"/>
        <v>0</v>
      </c>
      <c r="AG69" s="239">
        <f>SUM(AC69+AE69-AD69)</f>
        <v>0</v>
      </c>
      <c r="AH69" s="254"/>
      <c r="AI69" s="254"/>
      <c r="AJ69" s="239">
        <f t="shared" si="108"/>
        <v>0</v>
      </c>
      <c r="AK69" s="239">
        <f>SUM(AG69+AI69-AH69)</f>
        <v>0</v>
      </c>
      <c r="AL69" s="254"/>
      <c r="AM69" s="254"/>
      <c r="AN69" s="239">
        <f t="shared" si="113"/>
        <v>0</v>
      </c>
      <c r="AO69" s="239">
        <f>SUM(AK69+AM69-AL69)</f>
        <v>0</v>
      </c>
      <c r="AP69" s="254"/>
      <c r="AQ69" s="254"/>
      <c r="AR69" s="239">
        <f t="shared" si="114"/>
        <v>0</v>
      </c>
      <c r="AS69" s="239">
        <f>SUM(AO69+AQ69-AP69)</f>
        <v>0</v>
      </c>
      <c r="AT69" s="254"/>
      <c r="AU69" s="254"/>
      <c r="AV69" s="239">
        <f t="shared" si="120"/>
        <v>0</v>
      </c>
      <c r="AW69" s="239">
        <f>SUM(AS69+AU69-AT69)</f>
        <v>0</v>
      </c>
      <c r="AX69" s="254"/>
      <c r="AY69" s="254"/>
      <c r="AZ69" s="239">
        <f t="shared" si="129"/>
        <v>0</v>
      </c>
      <c r="BA69" s="239">
        <f>SUM(AW69+AY69-AX69)</f>
        <v>0</v>
      </c>
      <c r="BB69" s="286"/>
    </row>
    <row r="70" spans="1:54" ht="20.100000000000001" customHeight="1" x14ac:dyDescent="0.55000000000000004">
      <c r="A70" s="246">
        <v>63</v>
      </c>
      <c r="B70" s="223" t="s">
        <v>24</v>
      </c>
      <c r="C70" s="221">
        <v>134</v>
      </c>
      <c r="D70" s="254"/>
      <c r="E70" s="254"/>
      <c r="F70" s="254"/>
      <c r="G70" s="254"/>
      <c r="H70" s="237">
        <f t="shared" si="6"/>
        <v>0</v>
      </c>
      <c r="I70" s="237">
        <f t="shared" si="23"/>
        <v>0</v>
      </c>
      <c r="J70" s="254"/>
      <c r="K70" s="254"/>
      <c r="L70" s="237">
        <f t="shared" si="122"/>
        <v>0</v>
      </c>
      <c r="M70" s="237">
        <f>SUM(I70+J70-K70)</f>
        <v>0</v>
      </c>
      <c r="N70" s="254"/>
      <c r="O70" s="254"/>
      <c r="P70" s="237">
        <f t="shared" si="123"/>
        <v>0</v>
      </c>
      <c r="Q70" s="237">
        <f>SUM(M70+N70-O70)</f>
        <v>0</v>
      </c>
      <c r="R70" s="254"/>
      <c r="S70" s="254"/>
      <c r="T70" s="237">
        <f t="shared" si="124"/>
        <v>0</v>
      </c>
      <c r="U70" s="237">
        <f>SUM(Q70+R70-S70)</f>
        <v>0</v>
      </c>
      <c r="V70" s="254"/>
      <c r="W70" s="254"/>
      <c r="X70" s="237">
        <f t="shared" si="125"/>
        <v>0</v>
      </c>
      <c r="Y70" s="237">
        <f>SUM(U70+V70-W70)</f>
        <v>0</v>
      </c>
      <c r="Z70" s="254"/>
      <c r="AA70" s="254"/>
      <c r="AB70" s="237">
        <f t="shared" si="126"/>
        <v>0</v>
      </c>
      <c r="AC70" s="237"/>
      <c r="AD70" s="254"/>
      <c r="AE70" s="254"/>
      <c r="AF70" s="239">
        <f t="shared" si="107"/>
        <v>0</v>
      </c>
      <c r="AG70" s="239"/>
      <c r="AH70" s="254"/>
      <c r="AI70" s="254"/>
      <c r="AJ70" s="239">
        <f t="shared" si="108"/>
        <v>0</v>
      </c>
      <c r="AK70" s="239"/>
      <c r="AL70" s="254"/>
      <c r="AM70" s="254"/>
      <c r="AN70" s="239">
        <f t="shared" si="113"/>
        <v>0</v>
      </c>
      <c r="AO70" s="239"/>
      <c r="AP70" s="254"/>
      <c r="AQ70" s="254"/>
      <c r="AR70" s="239">
        <f t="shared" si="114"/>
        <v>0</v>
      </c>
      <c r="AS70" s="239"/>
      <c r="AT70" s="254"/>
      <c r="AU70" s="254"/>
      <c r="AV70" s="239">
        <f t="shared" si="120"/>
        <v>0</v>
      </c>
      <c r="AW70" s="239"/>
      <c r="AX70" s="254"/>
      <c r="AY70" s="254"/>
      <c r="AZ70" s="239">
        <f t="shared" si="129"/>
        <v>0</v>
      </c>
      <c r="BA70" s="239"/>
      <c r="BB70" s="286"/>
    </row>
    <row r="71" spans="1:54" ht="20.100000000000001" customHeight="1" x14ac:dyDescent="0.55000000000000004">
      <c r="A71" s="246">
        <v>64</v>
      </c>
      <c r="B71" s="220" t="s">
        <v>16</v>
      </c>
      <c r="C71" s="221">
        <v>135</v>
      </c>
      <c r="D71" s="255"/>
      <c r="E71" s="255"/>
      <c r="F71" s="254"/>
      <c r="G71" s="254"/>
      <c r="H71" s="237">
        <f t="shared" si="6"/>
        <v>0</v>
      </c>
      <c r="I71" s="237">
        <f t="shared" si="23"/>
        <v>0</v>
      </c>
      <c r="J71" s="254"/>
      <c r="K71" s="254"/>
      <c r="L71" s="237">
        <f t="shared" si="122"/>
        <v>0</v>
      </c>
      <c r="M71" s="237">
        <v>0</v>
      </c>
      <c r="N71" s="254"/>
      <c r="O71" s="254"/>
      <c r="P71" s="237">
        <f t="shared" si="123"/>
        <v>0</v>
      </c>
      <c r="Q71" s="237">
        <v>0</v>
      </c>
      <c r="R71" s="254"/>
      <c r="S71" s="254"/>
      <c r="T71" s="237">
        <f t="shared" si="124"/>
        <v>0</v>
      </c>
      <c r="U71" s="237">
        <v>0</v>
      </c>
      <c r="V71" s="254"/>
      <c r="W71" s="254"/>
      <c r="X71" s="237">
        <f t="shared" si="125"/>
        <v>0</v>
      </c>
      <c r="Y71" s="237">
        <v>0</v>
      </c>
      <c r="Z71" s="254"/>
      <c r="AA71" s="254"/>
      <c r="AB71" s="237">
        <f t="shared" si="126"/>
        <v>0</v>
      </c>
      <c r="AC71" s="237">
        <v>0</v>
      </c>
      <c r="AD71" s="254"/>
      <c r="AE71" s="254"/>
      <c r="AF71" s="239">
        <f t="shared" si="107"/>
        <v>0</v>
      </c>
      <c r="AG71" s="239">
        <f>SUM(AC71+AE71-AD71)</f>
        <v>0</v>
      </c>
      <c r="AH71" s="254"/>
      <c r="AI71" s="254"/>
      <c r="AJ71" s="239">
        <f t="shared" si="108"/>
        <v>0</v>
      </c>
      <c r="AK71" s="239">
        <f>SUM(AG71+AI71-AH71)</f>
        <v>0</v>
      </c>
      <c r="AL71" s="254"/>
      <c r="AM71" s="254"/>
      <c r="AN71" s="239">
        <f t="shared" si="113"/>
        <v>0</v>
      </c>
      <c r="AO71" s="239">
        <f>SUM(AK71+AM71-AL71)</f>
        <v>0</v>
      </c>
      <c r="AP71" s="254"/>
      <c r="AQ71" s="254"/>
      <c r="AR71" s="239">
        <f t="shared" si="114"/>
        <v>0</v>
      </c>
      <c r="AS71" s="239">
        <f>SUM(AO71+AQ71-AP71)</f>
        <v>0</v>
      </c>
      <c r="AT71" s="254"/>
      <c r="AU71" s="254"/>
      <c r="AV71" s="239">
        <f t="shared" si="120"/>
        <v>0</v>
      </c>
      <c r="AW71" s="239">
        <f>SUM(AS71+AU71-AT71)</f>
        <v>0</v>
      </c>
      <c r="AX71" s="254"/>
      <c r="AY71" s="254"/>
      <c r="AZ71" s="239">
        <f t="shared" si="129"/>
        <v>0</v>
      </c>
      <c r="BA71" s="239">
        <f>SUM(AW71+AY71-AX71)</f>
        <v>0</v>
      </c>
      <c r="BB71" s="286"/>
    </row>
    <row r="72" spans="1:54" ht="20.100000000000001" customHeight="1" x14ac:dyDescent="0.55000000000000004">
      <c r="A72" s="246">
        <v>65</v>
      </c>
      <c r="B72" s="224" t="s">
        <v>25</v>
      </c>
      <c r="C72" s="221">
        <v>136</v>
      </c>
      <c r="D72" s="252"/>
      <c r="E72" s="252"/>
      <c r="F72" s="254">
        <v>15000</v>
      </c>
      <c r="G72" s="254"/>
      <c r="H72" s="237">
        <f t="shared" si="6"/>
        <v>15000</v>
      </c>
      <c r="I72" s="237"/>
      <c r="J72" s="254"/>
      <c r="K72" s="254"/>
      <c r="L72" s="237">
        <f t="shared" si="122"/>
        <v>15000</v>
      </c>
      <c r="M72" s="237">
        <v>0</v>
      </c>
      <c r="N72" s="254"/>
      <c r="O72" s="254"/>
      <c r="P72" s="237">
        <f t="shared" si="123"/>
        <v>15000</v>
      </c>
      <c r="Q72" s="237">
        <v>0</v>
      </c>
      <c r="R72" s="254"/>
      <c r="S72" s="254"/>
      <c r="T72" s="237">
        <f t="shared" si="124"/>
        <v>15000</v>
      </c>
      <c r="U72" s="237">
        <v>0</v>
      </c>
      <c r="V72" s="254"/>
      <c r="W72" s="254"/>
      <c r="X72" s="237">
        <f t="shared" si="125"/>
        <v>15000</v>
      </c>
      <c r="Y72" s="237">
        <v>0</v>
      </c>
      <c r="Z72" s="254"/>
      <c r="AA72" s="254"/>
      <c r="AB72" s="237">
        <f t="shared" si="126"/>
        <v>15000</v>
      </c>
      <c r="AC72" s="237">
        <v>0</v>
      </c>
      <c r="AD72" s="254"/>
      <c r="AE72" s="254"/>
      <c r="AF72" s="239">
        <f t="shared" si="107"/>
        <v>15000</v>
      </c>
      <c r="AG72" s="239"/>
      <c r="AH72" s="254"/>
      <c r="AI72" s="254"/>
      <c r="AJ72" s="239">
        <f t="shared" si="108"/>
        <v>15000</v>
      </c>
      <c r="AK72" s="239"/>
      <c r="AL72" s="254"/>
      <c r="AM72" s="254"/>
      <c r="AN72" s="239">
        <f t="shared" si="113"/>
        <v>15000</v>
      </c>
      <c r="AO72" s="239"/>
      <c r="AP72" s="254"/>
      <c r="AQ72" s="254"/>
      <c r="AR72" s="239">
        <f t="shared" si="114"/>
        <v>15000</v>
      </c>
      <c r="AS72" s="239"/>
      <c r="AT72" s="254"/>
      <c r="AU72" s="254"/>
      <c r="AV72" s="239">
        <f t="shared" si="120"/>
        <v>15000</v>
      </c>
      <c r="AW72" s="239"/>
      <c r="AX72" s="254"/>
      <c r="AY72" s="254"/>
      <c r="AZ72" s="239">
        <f t="shared" si="129"/>
        <v>15000</v>
      </c>
      <c r="BA72" s="239"/>
      <c r="BB72" s="286"/>
    </row>
    <row r="73" spans="1:54" ht="20.100000000000001" customHeight="1" x14ac:dyDescent="0.55000000000000004">
      <c r="A73" s="246">
        <v>66</v>
      </c>
      <c r="B73" s="220" t="s">
        <v>151</v>
      </c>
      <c r="C73" s="221">
        <v>138</v>
      </c>
      <c r="D73" s="252"/>
      <c r="E73" s="252"/>
      <c r="F73" s="254">
        <v>500</v>
      </c>
      <c r="G73" s="254"/>
      <c r="H73" s="237">
        <f t="shared" ref="H73:H91" si="130">SUM(D73+F73-G73)</f>
        <v>500</v>
      </c>
      <c r="I73" s="237"/>
      <c r="J73" s="254"/>
      <c r="K73" s="254"/>
      <c r="L73" s="237">
        <f t="shared" si="122"/>
        <v>500</v>
      </c>
      <c r="M73" s="237">
        <v>0</v>
      </c>
      <c r="N73" s="254"/>
      <c r="O73" s="254"/>
      <c r="P73" s="237">
        <f t="shared" si="123"/>
        <v>500</v>
      </c>
      <c r="Q73" s="237">
        <v>0</v>
      </c>
      <c r="R73" s="254"/>
      <c r="S73" s="254"/>
      <c r="T73" s="237">
        <f t="shared" si="124"/>
        <v>500</v>
      </c>
      <c r="U73" s="237">
        <v>0</v>
      </c>
      <c r="V73" s="254"/>
      <c r="W73" s="254"/>
      <c r="X73" s="237">
        <f t="shared" si="125"/>
        <v>500</v>
      </c>
      <c r="Y73" s="237">
        <v>0</v>
      </c>
      <c r="Z73" s="254"/>
      <c r="AA73" s="254"/>
      <c r="AB73" s="237">
        <f t="shared" si="126"/>
        <v>500</v>
      </c>
      <c r="AC73" s="237">
        <v>0</v>
      </c>
      <c r="AD73" s="254"/>
      <c r="AE73" s="254"/>
      <c r="AF73" s="239">
        <f t="shared" si="107"/>
        <v>500</v>
      </c>
      <c r="AG73" s="239">
        <f t="shared" ref="AG73:AG92" si="131">SUM(AC73+AE73-AD73)</f>
        <v>0</v>
      </c>
      <c r="AH73" s="254"/>
      <c r="AI73" s="254"/>
      <c r="AJ73" s="239">
        <f t="shared" si="108"/>
        <v>500</v>
      </c>
      <c r="AK73" s="239">
        <f t="shared" ref="AK73:AK92" si="132">SUM(AG73+AI73-AH73)</f>
        <v>0</v>
      </c>
      <c r="AL73" s="254"/>
      <c r="AM73" s="254"/>
      <c r="AN73" s="239">
        <f t="shared" si="113"/>
        <v>500</v>
      </c>
      <c r="AO73" s="239">
        <f t="shared" ref="AO73:AO74" si="133">SUM(AK73+AM73-AL73)</f>
        <v>0</v>
      </c>
      <c r="AP73" s="254"/>
      <c r="AQ73" s="254"/>
      <c r="AR73" s="239">
        <f t="shared" si="114"/>
        <v>500</v>
      </c>
      <c r="AS73" s="239">
        <f t="shared" ref="AS73:AS74" si="134">SUM(AO73+AQ73-AP73)</f>
        <v>0</v>
      </c>
      <c r="AT73" s="254"/>
      <c r="AU73" s="254"/>
      <c r="AV73" s="239">
        <f t="shared" si="120"/>
        <v>500</v>
      </c>
      <c r="AW73" s="239"/>
      <c r="AX73" s="254"/>
      <c r="AY73" s="254"/>
      <c r="AZ73" s="239">
        <f t="shared" si="129"/>
        <v>500</v>
      </c>
      <c r="BA73" s="239"/>
      <c r="BB73" s="286"/>
    </row>
    <row r="74" spans="1:54" ht="20.100000000000001" customHeight="1" x14ac:dyDescent="0.55000000000000004">
      <c r="A74" s="246">
        <v>67</v>
      </c>
      <c r="B74" s="223" t="s">
        <v>171</v>
      </c>
      <c r="C74" s="221">
        <v>139</v>
      </c>
      <c r="D74" s="252"/>
      <c r="E74" s="254"/>
      <c r="F74" s="254"/>
      <c r="G74" s="254"/>
      <c r="H74" s="237">
        <f t="shared" si="130"/>
        <v>0</v>
      </c>
      <c r="I74" s="237">
        <f t="shared" si="23"/>
        <v>0</v>
      </c>
      <c r="J74" s="254"/>
      <c r="K74" s="254"/>
      <c r="L74" s="237">
        <f t="shared" si="122"/>
        <v>0</v>
      </c>
      <c r="M74" s="237">
        <v>0</v>
      </c>
      <c r="N74" s="254"/>
      <c r="O74" s="254"/>
      <c r="P74" s="237">
        <f t="shared" si="123"/>
        <v>0</v>
      </c>
      <c r="Q74" s="237">
        <v>0</v>
      </c>
      <c r="R74" s="254"/>
      <c r="S74" s="254"/>
      <c r="T74" s="237">
        <f t="shared" si="124"/>
        <v>0</v>
      </c>
      <c r="U74" s="237">
        <v>0</v>
      </c>
      <c r="V74" s="254"/>
      <c r="W74" s="254"/>
      <c r="X74" s="237">
        <f t="shared" si="125"/>
        <v>0</v>
      </c>
      <c r="Y74" s="237">
        <v>0</v>
      </c>
      <c r="Z74" s="254"/>
      <c r="AA74" s="254"/>
      <c r="AB74" s="237">
        <f t="shared" si="126"/>
        <v>0</v>
      </c>
      <c r="AC74" s="237">
        <v>0</v>
      </c>
      <c r="AD74" s="254"/>
      <c r="AE74" s="254"/>
      <c r="AF74" s="239">
        <f t="shared" si="107"/>
        <v>0</v>
      </c>
      <c r="AG74" s="239">
        <f t="shared" si="131"/>
        <v>0</v>
      </c>
      <c r="AH74" s="254"/>
      <c r="AI74" s="254"/>
      <c r="AJ74" s="239">
        <f t="shared" si="108"/>
        <v>0</v>
      </c>
      <c r="AK74" s="239">
        <f t="shared" si="132"/>
        <v>0</v>
      </c>
      <c r="AL74" s="254"/>
      <c r="AM74" s="254"/>
      <c r="AN74" s="239">
        <f t="shared" si="113"/>
        <v>0</v>
      </c>
      <c r="AO74" s="239">
        <f t="shared" si="133"/>
        <v>0</v>
      </c>
      <c r="AP74" s="254"/>
      <c r="AQ74" s="254"/>
      <c r="AR74" s="239">
        <f t="shared" si="114"/>
        <v>0</v>
      </c>
      <c r="AS74" s="239">
        <f t="shared" si="134"/>
        <v>0</v>
      </c>
      <c r="AT74" s="254"/>
      <c r="AU74" s="254"/>
      <c r="AV74" s="239">
        <f t="shared" si="120"/>
        <v>0</v>
      </c>
      <c r="AW74" s="239">
        <f t="shared" ref="AW74" si="135">SUM(AS74+AU74-AT74)</f>
        <v>0</v>
      </c>
      <c r="AX74" s="254"/>
      <c r="AY74" s="254"/>
      <c r="AZ74" s="239">
        <f t="shared" si="129"/>
        <v>0</v>
      </c>
      <c r="BA74" s="239">
        <f t="shared" ref="BA74" si="136">SUM(AW74+AY74-AX74)</f>
        <v>0</v>
      </c>
      <c r="BB74" s="286"/>
    </row>
    <row r="75" spans="1:54" ht="20.100000000000001" customHeight="1" x14ac:dyDescent="0.55000000000000004">
      <c r="A75" s="246">
        <v>68</v>
      </c>
      <c r="B75" s="223" t="s">
        <v>265</v>
      </c>
      <c r="C75" s="221">
        <v>140</v>
      </c>
      <c r="D75" s="254"/>
      <c r="E75" s="255"/>
      <c r="F75" s="254">
        <v>631.29999999999995</v>
      </c>
      <c r="G75" s="254"/>
      <c r="H75" s="237">
        <f t="shared" si="130"/>
        <v>631.29999999999995</v>
      </c>
      <c r="I75" s="237"/>
      <c r="J75" s="254"/>
      <c r="K75" s="254"/>
      <c r="L75" s="237">
        <f t="shared" si="122"/>
        <v>631.29999999999995</v>
      </c>
      <c r="M75" s="237">
        <v>0</v>
      </c>
      <c r="N75" s="254"/>
      <c r="O75" s="254"/>
      <c r="P75" s="237">
        <f t="shared" si="123"/>
        <v>631.29999999999995</v>
      </c>
      <c r="Q75" s="237">
        <v>0</v>
      </c>
      <c r="R75" s="254"/>
      <c r="S75" s="254"/>
      <c r="T75" s="237">
        <f t="shared" si="124"/>
        <v>631.29999999999995</v>
      </c>
      <c r="U75" s="237">
        <v>0</v>
      </c>
      <c r="V75" s="254"/>
      <c r="W75" s="254"/>
      <c r="X75" s="237">
        <f t="shared" si="125"/>
        <v>631.29999999999995</v>
      </c>
      <c r="Y75" s="237">
        <v>0</v>
      </c>
      <c r="Z75" s="254"/>
      <c r="AA75" s="254"/>
      <c r="AB75" s="237">
        <f t="shared" si="126"/>
        <v>631.29999999999995</v>
      </c>
      <c r="AC75" s="237">
        <v>0</v>
      </c>
      <c r="AD75" s="254"/>
      <c r="AE75" s="254"/>
      <c r="AF75" s="239">
        <f t="shared" si="107"/>
        <v>631.29999999999995</v>
      </c>
      <c r="AG75" s="239">
        <f t="shared" si="131"/>
        <v>0</v>
      </c>
      <c r="AH75" s="254"/>
      <c r="AI75" s="254"/>
      <c r="AJ75" s="239">
        <f t="shared" si="108"/>
        <v>631.29999999999995</v>
      </c>
      <c r="AK75" s="239"/>
      <c r="AL75" s="254"/>
      <c r="AM75" s="254"/>
      <c r="AN75" s="239">
        <f t="shared" si="113"/>
        <v>631.29999999999995</v>
      </c>
      <c r="AO75" s="239"/>
      <c r="AP75" s="254"/>
      <c r="AQ75" s="254"/>
      <c r="AR75" s="239">
        <f t="shared" si="114"/>
        <v>631.29999999999995</v>
      </c>
      <c r="AS75" s="239"/>
      <c r="AT75" s="254"/>
      <c r="AU75" s="254"/>
      <c r="AV75" s="239">
        <f>SUM(AR75+AT75-AU75)</f>
        <v>631.29999999999995</v>
      </c>
      <c r="AW75" s="239"/>
      <c r="AX75" s="254"/>
      <c r="AY75" s="254"/>
      <c r="AZ75" s="239">
        <f>SUM(AV75+AX75-AY75)</f>
        <v>631.29999999999995</v>
      </c>
      <c r="BA75" s="239"/>
      <c r="BB75" s="286"/>
    </row>
    <row r="76" spans="1:54" ht="20.100000000000001" customHeight="1" x14ac:dyDescent="0.55000000000000004">
      <c r="A76" s="246">
        <v>69</v>
      </c>
      <c r="B76" s="220" t="s">
        <v>266</v>
      </c>
      <c r="C76" s="221">
        <v>142</v>
      </c>
      <c r="D76" s="255"/>
      <c r="E76" s="254"/>
      <c r="F76" s="254"/>
      <c r="G76" s="254"/>
      <c r="H76" s="237">
        <f t="shared" si="130"/>
        <v>0</v>
      </c>
      <c r="I76" s="237">
        <f t="shared" si="23"/>
        <v>0</v>
      </c>
      <c r="J76" s="254"/>
      <c r="K76" s="254"/>
      <c r="L76" s="237">
        <f t="shared" si="122"/>
        <v>0</v>
      </c>
      <c r="M76" s="237">
        <f>SUM(I76-J76+K76)</f>
        <v>0</v>
      </c>
      <c r="N76" s="254"/>
      <c r="O76" s="254"/>
      <c r="P76" s="237">
        <f t="shared" si="123"/>
        <v>0</v>
      </c>
      <c r="Q76" s="237">
        <f>SUM(M76-N76+O76)</f>
        <v>0</v>
      </c>
      <c r="R76" s="254"/>
      <c r="S76" s="254"/>
      <c r="T76" s="237">
        <f t="shared" si="124"/>
        <v>0</v>
      </c>
      <c r="U76" s="237">
        <f>SUM(Q76-R76+S76)</f>
        <v>0</v>
      </c>
      <c r="V76" s="254"/>
      <c r="W76" s="254"/>
      <c r="X76" s="237">
        <f t="shared" si="125"/>
        <v>0</v>
      </c>
      <c r="Y76" s="237">
        <f>SUM(U76-V76+W76)</f>
        <v>0</v>
      </c>
      <c r="Z76" s="254"/>
      <c r="AA76" s="254"/>
      <c r="AB76" s="237">
        <f t="shared" si="126"/>
        <v>0</v>
      </c>
      <c r="AC76" s="237">
        <f>SUM(Y76-Z76+AA76)</f>
        <v>0</v>
      </c>
      <c r="AD76" s="254"/>
      <c r="AE76" s="254"/>
      <c r="AF76" s="239">
        <f t="shared" si="107"/>
        <v>0</v>
      </c>
      <c r="AG76" s="239">
        <f t="shared" si="131"/>
        <v>0</v>
      </c>
      <c r="AH76" s="254"/>
      <c r="AI76" s="254"/>
      <c r="AJ76" s="239">
        <f t="shared" si="108"/>
        <v>0</v>
      </c>
      <c r="AK76" s="239">
        <f t="shared" si="132"/>
        <v>0</v>
      </c>
      <c r="AL76" s="254"/>
      <c r="AM76" s="254"/>
      <c r="AN76" s="239">
        <f t="shared" si="113"/>
        <v>0</v>
      </c>
      <c r="AO76" s="239">
        <f t="shared" ref="AO76" si="137">SUM(AK76+AM76-AL76)</f>
        <v>0</v>
      </c>
      <c r="AP76" s="254"/>
      <c r="AQ76" s="254"/>
      <c r="AR76" s="239">
        <f t="shared" si="114"/>
        <v>0</v>
      </c>
      <c r="AS76" s="239">
        <f t="shared" ref="AS76" si="138">SUM(AO76+AQ76-AP76)</f>
        <v>0</v>
      </c>
      <c r="AT76" s="254"/>
      <c r="AU76" s="254"/>
      <c r="AV76" s="239">
        <f t="shared" si="120"/>
        <v>0</v>
      </c>
      <c r="AW76" s="239">
        <f t="shared" ref="AW76" si="139">SUM(AS76+AU76-AT76)</f>
        <v>0</v>
      </c>
      <c r="AX76" s="254"/>
      <c r="AY76" s="254"/>
      <c r="AZ76" s="239">
        <f t="shared" ref="AZ76:AZ78" si="140">SUM(AV76+AX76-AY76)</f>
        <v>0</v>
      </c>
      <c r="BA76" s="239">
        <f t="shared" ref="BA76" si="141">SUM(AW76+AY76-AX76)</f>
        <v>0</v>
      </c>
      <c r="BB76" s="286"/>
    </row>
    <row r="77" spans="1:54" ht="20.100000000000001" customHeight="1" x14ac:dyDescent="0.55000000000000004">
      <c r="A77" s="246">
        <v>70</v>
      </c>
      <c r="B77" s="222" t="s">
        <v>245</v>
      </c>
      <c r="C77" s="221">
        <v>143</v>
      </c>
      <c r="D77" s="254"/>
      <c r="E77" s="252"/>
      <c r="F77" s="255"/>
      <c r="G77" s="254"/>
      <c r="H77" s="237">
        <f t="shared" si="130"/>
        <v>0</v>
      </c>
      <c r="I77" s="237">
        <f t="shared" si="23"/>
        <v>0</v>
      </c>
      <c r="J77" s="255"/>
      <c r="K77" s="254"/>
      <c r="L77" s="237">
        <f t="shared" si="122"/>
        <v>0</v>
      </c>
      <c r="M77" s="237">
        <v>0</v>
      </c>
      <c r="N77" s="255"/>
      <c r="O77" s="254"/>
      <c r="P77" s="237">
        <f t="shared" si="123"/>
        <v>0</v>
      </c>
      <c r="Q77" s="237">
        <v>0</v>
      </c>
      <c r="R77" s="255"/>
      <c r="S77" s="254"/>
      <c r="T77" s="237">
        <f t="shared" si="124"/>
        <v>0</v>
      </c>
      <c r="U77" s="237">
        <v>0</v>
      </c>
      <c r="V77" s="255"/>
      <c r="W77" s="254"/>
      <c r="X77" s="237">
        <f t="shared" si="125"/>
        <v>0</v>
      </c>
      <c r="Y77" s="237">
        <v>0</v>
      </c>
      <c r="Z77" s="255"/>
      <c r="AA77" s="254"/>
      <c r="AB77" s="237">
        <f t="shared" si="126"/>
        <v>0</v>
      </c>
      <c r="AC77" s="237">
        <v>0</v>
      </c>
      <c r="AD77" s="255"/>
      <c r="AE77" s="254"/>
      <c r="AF77" s="239">
        <f t="shared" si="107"/>
        <v>0</v>
      </c>
      <c r="AG77" s="239">
        <f t="shared" si="131"/>
        <v>0</v>
      </c>
      <c r="AH77" s="255"/>
      <c r="AI77" s="254"/>
      <c r="AJ77" s="239">
        <f t="shared" si="108"/>
        <v>0</v>
      </c>
      <c r="AK77" s="239"/>
      <c r="AL77" s="255"/>
      <c r="AM77" s="254"/>
      <c r="AN77" s="239">
        <f t="shared" si="113"/>
        <v>0</v>
      </c>
      <c r="AO77" s="239"/>
      <c r="AP77" s="255"/>
      <c r="AQ77" s="254"/>
      <c r="AR77" s="239">
        <f t="shared" si="114"/>
        <v>0</v>
      </c>
      <c r="AS77" s="239"/>
      <c r="AT77" s="255"/>
      <c r="AU77" s="254"/>
      <c r="AV77" s="239">
        <f t="shared" si="120"/>
        <v>0</v>
      </c>
      <c r="AW77" s="239"/>
      <c r="AX77" s="255"/>
      <c r="AY77" s="254"/>
      <c r="AZ77" s="239">
        <f t="shared" si="140"/>
        <v>0</v>
      </c>
      <c r="BA77" s="239"/>
      <c r="BB77" s="286"/>
    </row>
    <row r="78" spans="1:54" ht="20.100000000000001" customHeight="1" x14ac:dyDescent="0.55000000000000004">
      <c r="A78" s="246">
        <v>71</v>
      </c>
      <c r="B78" s="222" t="s">
        <v>85</v>
      </c>
      <c r="C78" s="221">
        <v>144</v>
      </c>
      <c r="D78" s="255"/>
      <c r="E78" s="254"/>
      <c r="F78" s="254"/>
      <c r="G78" s="255"/>
      <c r="H78" s="237">
        <f t="shared" si="130"/>
        <v>0</v>
      </c>
      <c r="I78" s="237">
        <f t="shared" ref="I78:I92" si="142">E78+G78-F78</f>
        <v>0</v>
      </c>
      <c r="J78" s="254"/>
      <c r="K78" s="255"/>
      <c r="L78" s="237">
        <f t="shared" si="122"/>
        <v>0</v>
      </c>
      <c r="M78" s="237"/>
      <c r="N78" s="254"/>
      <c r="O78" s="255"/>
      <c r="P78" s="237">
        <f t="shared" si="123"/>
        <v>0</v>
      </c>
      <c r="Q78" s="237"/>
      <c r="R78" s="254"/>
      <c r="S78" s="255"/>
      <c r="T78" s="237">
        <f t="shared" si="124"/>
        <v>0</v>
      </c>
      <c r="U78" s="237"/>
      <c r="V78" s="254"/>
      <c r="W78" s="255"/>
      <c r="X78" s="237">
        <f t="shared" si="125"/>
        <v>0</v>
      </c>
      <c r="Y78" s="237"/>
      <c r="Z78" s="254"/>
      <c r="AA78" s="255"/>
      <c r="AB78" s="237">
        <f t="shared" si="126"/>
        <v>0</v>
      </c>
      <c r="AC78" s="237"/>
      <c r="AD78" s="254"/>
      <c r="AE78" s="255"/>
      <c r="AF78" s="239">
        <f t="shared" si="107"/>
        <v>0</v>
      </c>
      <c r="AG78" s="239">
        <f t="shared" si="131"/>
        <v>0</v>
      </c>
      <c r="AH78" s="254"/>
      <c r="AI78" s="255"/>
      <c r="AJ78" s="239">
        <f t="shared" si="108"/>
        <v>0</v>
      </c>
      <c r="AK78" s="239">
        <f t="shared" si="132"/>
        <v>0</v>
      </c>
      <c r="AL78" s="254"/>
      <c r="AM78" s="255"/>
      <c r="AN78" s="239">
        <f t="shared" si="113"/>
        <v>0</v>
      </c>
      <c r="AO78" s="239">
        <f t="shared" ref="AO78" si="143">SUM(AK78+AM78-AL78)</f>
        <v>0</v>
      </c>
      <c r="AP78" s="254"/>
      <c r="AQ78" s="255"/>
      <c r="AR78" s="239">
        <f t="shared" si="114"/>
        <v>0</v>
      </c>
      <c r="AS78" s="239">
        <f t="shared" ref="AS78" si="144">SUM(AO78+AQ78-AP78)</f>
        <v>0</v>
      </c>
      <c r="AT78" s="254"/>
      <c r="AU78" s="255"/>
      <c r="AV78" s="239">
        <f t="shared" si="120"/>
        <v>0</v>
      </c>
      <c r="AW78" s="239">
        <f t="shared" ref="AW78" si="145">SUM(AS78+AU78-AT78)</f>
        <v>0</v>
      </c>
      <c r="AX78" s="254"/>
      <c r="AY78" s="255"/>
      <c r="AZ78" s="239">
        <f t="shared" si="140"/>
        <v>0</v>
      </c>
      <c r="BA78" s="239">
        <f t="shared" ref="BA78" si="146">SUM(AW78+AY78-AX78)</f>
        <v>0</v>
      </c>
      <c r="BB78" s="286"/>
    </row>
    <row r="79" spans="1:54" ht="20.100000000000001" customHeight="1" x14ac:dyDescent="0.55000000000000004">
      <c r="A79" s="246">
        <v>72</v>
      </c>
      <c r="B79" s="222" t="s">
        <v>279</v>
      </c>
      <c r="C79" s="221">
        <v>145</v>
      </c>
      <c r="D79" s="252"/>
      <c r="E79" s="252"/>
      <c r="F79" s="255"/>
      <c r="G79" s="254"/>
      <c r="H79" s="237">
        <f t="shared" si="130"/>
        <v>0</v>
      </c>
      <c r="I79" s="237"/>
      <c r="J79" s="255"/>
      <c r="K79" s="254"/>
      <c r="L79" s="237">
        <f t="shared" si="122"/>
        <v>0</v>
      </c>
      <c r="M79" s="237">
        <v>0</v>
      </c>
      <c r="N79" s="255"/>
      <c r="O79" s="254"/>
      <c r="P79" s="237">
        <f t="shared" si="123"/>
        <v>0</v>
      </c>
      <c r="Q79" s="237">
        <v>0</v>
      </c>
      <c r="R79" s="255"/>
      <c r="S79" s="254"/>
      <c r="T79" s="237">
        <f t="shared" si="124"/>
        <v>0</v>
      </c>
      <c r="U79" s="237">
        <v>0</v>
      </c>
      <c r="V79" s="255"/>
      <c r="W79" s="254"/>
      <c r="X79" s="237">
        <f t="shared" si="125"/>
        <v>0</v>
      </c>
      <c r="Y79" s="237">
        <v>0</v>
      </c>
      <c r="Z79" s="255"/>
      <c r="AA79" s="254"/>
      <c r="AB79" s="237">
        <f t="shared" si="126"/>
        <v>0</v>
      </c>
      <c r="AC79" s="237">
        <v>0</v>
      </c>
      <c r="AD79" s="255"/>
      <c r="AE79" s="254"/>
      <c r="AF79" s="239">
        <f t="shared" si="107"/>
        <v>0</v>
      </c>
      <c r="AG79" s="239">
        <f t="shared" si="131"/>
        <v>0</v>
      </c>
      <c r="AH79" s="255"/>
      <c r="AI79" s="254"/>
      <c r="AJ79" s="239">
        <f t="shared" si="108"/>
        <v>0</v>
      </c>
      <c r="AK79" s="239"/>
      <c r="AL79" s="255"/>
      <c r="AM79" s="254"/>
      <c r="AN79" s="239">
        <f t="shared" si="113"/>
        <v>0</v>
      </c>
      <c r="AO79" s="239"/>
      <c r="AP79" s="255"/>
      <c r="AQ79" s="254"/>
      <c r="AR79" s="239">
        <f t="shared" si="114"/>
        <v>0</v>
      </c>
      <c r="AS79" s="239"/>
      <c r="AT79" s="255"/>
      <c r="AU79" s="254"/>
      <c r="AV79" s="239">
        <f>SUM(AR79+AT79-AU79)</f>
        <v>0</v>
      </c>
      <c r="AW79" s="239"/>
      <c r="AX79" s="255"/>
      <c r="AY79" s="254"/>
      <c r="AZ79" s="239">
        <f>SUM(AV79+AX79-AY79)</f>
        <v>0</v>
      </c>
      <c r="BA79" s="239"/>
      <c r="BB79" s="286"/>
    </row>
    <row r="80" spans="1:54" ht="20.100000000000001" customHeight="1" x14ac:dyDescent="0.55000000000000004">
      <c r="A80" s="246">
        <v>73</v>
      </c>
      <c r="B80" s="222" t="s">
        <v>267</v>
      </c>
      <c r="C80" s="221">
        <v>147</v>
      </c>
      <c r="D80" s="252"/>
      <c r="E80" s="252"/>
      <c r="F80" s="252"/>
      <c r="G80" s="253"/>
      <c r="H80" s="237">
        <f t="shared" si="130"/>
        <v>0</v>
      </c>
      <c r="I80" s="237">
        <f t="shared" si="142"/>
        <v>0</v>
      </c>
      <c r="J80" s="252"/>
      <c r="K80" s="253"/>
      <c r="L80" s="237">
        <f t="shared" si="122"/>
        <v>0</v>
      </c>
      <c r="M80" s="237">
        <v>0</v>
      </c>
      <c r="N80" s="252"/>
      <c r="O80" s="253"/>
      <c r="P80" s="237">
        <f t="shared" si="123"/>
        <v>0</v>
      </c>
      <c r="Q80" s="237">
        <v>0</v>
      </c>
      <c r="R80" s="252"/>
      <c r="S80" s="253"/>
      <c r="T80" s="237">
        <f t="shared" si="124"/>
        <v>0</v>
      </c>
      <c r="U80" s="237">
        <v>0</v>
      </c>
      <c r="V80" s="252"/>
      <c r="W80" s="253"/>
      <c r="X80" s="237">
        <f t="shared" si="125"/>
        <v>0</v>
      </c>
      <c r="Y80" s="237">
        <v>0</v>
      </c>
      <c r="Z80" s="252"/>
      <c r="AA80" s="253"/>
      <c r="AB80" s="237">
        <f t="shared" si="126"/>
        <v>0</v>
      </c>
      <c r="AC80" s="237">
        <v>0</v>
      </c>
      <c r="AD80" s="252"/>
      <c r="AE80" s="253"/>
      <c r="AF80" s="239">
        <f t="shared" si="107"/>
        <v>0</v>
      </c>
      <c r="AG80" s="239">
        <f t="shared" si="131"/>
        <v>0</v>
      </c>
      <c r="AH80" s="252"/>
      <c r="AI80" s="253"/>
      <c r="AJ80" s="239">
        <f t="shared" si="108"/>
        <v>0</v>
      </c>
      <c r="AK80" s="239">
        <f t="shared" si="132"/>
        <v>0</v>
      </c>
      <c r="AL80" s="252"/>
      <c r="AM80" s="253"/>
      <c r="AN80" s="239">
        <f t="shared" si="113"/>
        <v>0</v>
      </c>
      <c r="AO80" s="239">
        <f t="shared" ref="AO80:AO92" si="147">SUM(AK80+AM80-AL80)</f>
        <v>0</v>
      </c>
      <c r="AP80" s="252"/>
      <c r="AQ80" s="253"/>
      <c r="AR80" s="239">
        <f t="shared" si="114"/>
        <v>0</v>
      </c>
      <c r="AS80" s="239">
        <f t="shared" ref="AS80:AS92" si="148">SUM(AO80+AQ80-AP80)</f>
        <v>0</v>
      </c>
      <c r="AT80" s="252"/>
      <c r="AU80" s="253"/>
      <c r="AV80" s="239">
        <f t="shared" si="120"/>
        <v>0</v>
      </c>
      <c r="AW80" s="239">
        <f t="shared" ref="AW80:AW92" si="149">SUM(AS80+AU80-AT80)</f>
        <v>0</v>
      </c>
      <c r="AX80" s="252"/>
      <c r="AY80" s="253"/>
      <c r="AZ80" s="239">
        <f t="shared" ref="AZ80:AZ92" si="150">SUM(AV80+AX80-AY80)</f>
        <v>0</v>
      </c>
      <c r="BA80" s="239">
        <f t="shared" ref="BA80:BA92" si="151">SUM(AW80+AY80-AX80)</f>
        <v>0</v>
      </c>
      <c r="BB80" s="286"/>
    </row>
    <row r="81" spans="1:54" ht="20.100000000000001" customHeight="1" x14ac:dyDescent="0.55000000000000004">
      <c r="A81" s="246">
        <v>74</v>
      </c>
      <c r="B81" s="222" t="s">
        <v>278</v>
      </c>
      <c r="C81" s="221">
        <v>148</v>
      </c>
      <c r="D81" s="254"/>
      <c r="E81" s="252"/>
      <c r="F81" s="254"/>
      <c r="G81" s="255"/>
      <c r="H81" s="237">
        <f t="shared" si="130"/>
        <v>0</v>
      </c>
      <c r="I81" s="237">
        <f t="shared" si="142"/>
        <v>0</v>
      </c>
      <c r="J81" s="254"/>
      <c r="K81" s="255"/>
      <c r="L81" s="237">
        <f t="shared" si="122"/>
        <v>0</v>
      </c>
      <c r="M81" s="237"/>
      <c r="N81" s="254"/>
      <c r="O81" s="255"/>
      <c r="P81" s="237">
        <f t="shared" si="123"/>
        <v>0</v>
      </c>
      <c r="Q81" s="237"/>
      <c r="R81" s="254"/>
      <c r="S81" s="255"/>
      <c r="T81" s="237">
        <f t="shared" si="124"/>
        <v>0</v>
      </c>
      <c r="U81" s="237"/>
      <c r="V81" s="254"/>
      <c r="W81" s="255"/>
      <c r="X81" s="237">
        <f t="shared" si="125"/>
        <v>0</v>
      </c>
      <c r="Y81" s="237"/>
      <c r="Z81" s="254"/>
      <c r="AA81" s="255"/>
      <c r="AB81" s="237">
        <f t="shared" si="126"/>
        <v>0</v>
      </c>
      <c r="AC81" s="237"/>
      <c r="AD81" s="254"/>
      <c r="AE81" s="255"/>
      <c r="AF81" s="239">
        <f t="shared" si="107"/>
        <v>0</v>
      </c>
      <c r="AG81" s="239">
        <f t="shared" si="131"/>
        <v>0</v>
      </c>
      <c r="AH81" s="254"/>
      <c r="AI81" s="255"/>
      <c r="AJ81" s="239">
        <f t="shared" si="108"/>
        <v>0</v>
      </c>
      <c r="AK81" s="239">
        <f t="shared" si="132"/>
        <v>0</v>
      </c>
      <c r="AL81" s="254"/>
      <c r="AM81" s="255"/>
      <c r="AN81" s="239">
        <f t="shared" si="113"/>
        <v>0</v>
      </c>
      <c r="AO81" s="239">
        <f t="shared" si="147"/>
        <v>0</v>
      </c>
      <c r="AP81" s="254"/>
      <c r="AQ81" s="255"/>
      <c r="AR81" s="239">
        <f t="shared" si="114"/>
        <v>0</v>
      </c>
      <c r="AS81" s="239">
        <f t="shared" si="148"/>
        <v>0</v>
      </c>
      <c r="AT81" s="254"/>
      <c r="AU81" s="255"/>
      <c r="AV81" s="239">
        <f t="shared" si="120"/>
        <v>0</v>
      </c>
      <c r="AW81" s="239">
        <f t="shared" si="149"/>
        <v>0</v>
      </c>
      <c r="AX81" s="254"/>
      <c r="AY81" s="255"/>
      <c r="AZ81" s="239">
        <f t="shared" si="150"/>
        <v>0</v>
      </c>
      <c r="BA81" s="239">
        <f t="shared" si="151"/>
        <v>0</v>
      </c>
      <c r="BB81" s="286"/>
    </row>
    <row r="82" spans="1:54" ht="20.100000000000001" customHeight="1" x14ac:dyDescent="0.55000000000000004">
      <c r="A82" s="246">
        <v>75</v>
      </c>
      <c r="B82" s="223" t="s">
        <v>268</v>
      </c>
      <c r="C82" s="221">
        <v>149</v>
      </c>
      <c r="D82" s="255"/>
      <c r="E82" s="252"/>
      <c r="F82" s="252"/>
      <c r="G82" s="252"/>
      <c r="H82" s="237">
        <f t="shared" si="130"/>
        <v>0</v>
      </c>
      <c r="I82" s="237">
        <f t="shared" si="142"/>
        <v>0</v>
      </c>
      <c r="J82" s="252"/>
      <c r="K82" s="252"/>
      <c r="L82" s="237">
        <f t="shared" si="122"/>
        <v>0</v>
      </c>
      <c r="M82" s="237">
        <v>0</v>
      </c>
      <c r="N82" s="252"/>
      <c r="O82" s="252"/>
      <c r="P82" s="237">
        <f t="shared" si="123"/>
        <v>0</v>
      </c>
      <c r="Q82" s="237">
        <v>0</v>
      </c>
      <c r="R82" s="252"/>
      <c r="S82" s="252"/>
      <c r="T82" s="237">
        <f t="shared" si="124"/>
        <v>0</v>
      </c>
      <c r="U82" s="237">
        <v>0</v>
      </c>
      <c r="V82" s="252"/>
      <c r="W82" s="252"/>
      <c r="X82" s="237">
        <f t="shared" si="125"/>
        <v>0</v>
      </c>
      <c r="Y82" s="237">
        <v>0</v>
      </c>
      <c r="Z82" s="252"/>
      <c r="AA82" s="252"/>
      <c r="AB82" s="237">
        <f t="shared" si="126"/>
        <v>0</v>
      </c>
      <c r="AC82" s="237">
        <v>0</v>
      </c>
      <c r="AD82" s="252"/>
      <c r="AE82" s="252"/>
      <c r="AF82" s="239">
        <f t="shared" si="107"/>
        <v>0</v>
      </c>
      <c r="AG82" s="239">
        <f t="shared" si="131"/>
        <v>0</v>
      </c>
      <c r="AH82" s="252"/>
      <c r="AI82" s="252"/>
      <c r="AJ82" s="239">
        <f t="shared" si="108"/>
        <v>0</v>
      </c>
      <c r="AK82" s="239">
        <f t="shared" si="132"/>
        <v>0</v>
      </c>
      <c r="AL82" s="252"/>
      <c r="AM82" s="252"/>
      <c r="AN82" s="239">
        <f t="shared" si="113"/>
        <v>0</v>
      </c>
      <c r="AO82" s="239">
        <f t="shared" si="147"/>
        <v>0</v>
      </c>
      <c r="AP82" s="252"/>
      <c r="AQ82" s="252"/>
      <c r="AR82" s="239">
        <f t="shared" si="114"/>
        <v>0</v>
      </c>
      <c r="AS82" s="239">
        <f t="shared" si="148"/>
        <v>0</v>
      </c>
      <c r="AT82" s="252"/>
      <c r="AU82" s="252"/>
      <c r="AV82" s="239">
        <f t="shared" si="120"/>
        <v>0</v>
      </c>
      <c r="AW82" s="239">
        <f t="shared" si="149"/>
        <v>0</v>
      </c>
      <c r="AX82" s="252"/>
      <c r="AY82" s="252"/>
      <c r="AZ82" s="239">
        <f t="shared" si="150"/>
        <v>0</v>
      </c>
      <c r="BA82" s="239">
        <f t="shared" si="151"/>
        <v>0</v>
      </c>
      <c r="BB82" s="286"/>
    </row>
    <row r="83" spans="1:54" ht="20.100000000000001" customHeight="1" x14ac:dyDescent="0.55000000000000004">
      <c r="A83" s="246">
        <v>76</v>
      </c>
      <c r="B83" s="223" t="s">
        <v>269</v>
      </c>
      <c r="C83" s="221">
        <v>150</v>
      </c>
      <c r="D83" s="254"/>
      <c r="E83" s="254"/>
      <c r="F83" s="252"/>
      <c r="G83" s="252"/>
      <c r="H83" s="237">
        <f t="shared" si="130"/>
        <v>0</v>
      </c>
      <c r="I83" s="237">
        <f t="shared" si="142"/>
        <v>0</v>
      </c>
      <c r="J83" s="252"/>
      <c r="K83" s="252"/>
      <c r="L83" s="237">
        <f t="shared" si="122"/>
        <v>0</v>
      </c>
      <c r="M83" s="237">
        <f>SUM(I83+J83-K83)</f>
        <v>0</v>
      </c>
      <c r="N83" s="252"/>
      <c r="O83" s="252"/>
      <c r="P83" s="237">
        <f t="shared" si="123"/>
        <v>0</v>
      </c>
      <c r="Q83" s="237">
        <f>SUM(M83+N83-O83)</f>
        <v>0</v>
      </c>
      <c r="R83" s="252"/>
      <c r="S83" s="252"/>
      <c r="T83" s="237">
        <f t="shared" si="124"/>
        <v>0</v>
      </c>
      <c r="U83" s="237">
        <f>SUM(Q83+R83-S83)</f>
        <v>0</v>
      </c>
      <c r="V83" s="252"/>
      <c r="W83" s="252"/>
      <c r="X83" s="237">
        <f t="shared" si="125"/>
        <v>0</v>
      </c>
      <c r="Y83" s="237">
        <f>SUM(U83+V83-W83)</f>
        <v>0</v>
      </c>
      <c r="Z83" s="252"/>
      <c r="AA83" s="252"/>
      <c r="AB83" s="237">
        <f t="shared" si="126"/>
        <v>0</v>
      </c>
      <c r="AC83" s="237">
        <f>SUM(Y83+Z83-AA83)</f>
        <v>0</v>
      </c>
      <c r="AD83" s="252"/>
      <c r="AE83" s="252"/>
      <c r="AF83" s="239">
        <f t="shared" si="107"/>
        <v>0</v>
      </c>
      <c r="AG83" s="239">
        <f t="shared" si="131"/>
        <v>0</v>
      </c>
      <c r="AH83" s="252"/>
      <c r="AI83" s="252"/>
      <c r="AJ83" s="239">
        <f t="shared" si="108"/>
        <v>0</v>
      </c>
      <c r="AK83" s="239">
        <f t="shared" si="132"/>
        <v>0</v>
      </c>
      <c r="AL83" s="252"/>
      <c r="AM83" s="252"/>
      <c r="AN83" s="239">
        <f t="shared" si="113"/>
        <v>0</v>
      </c>
      <c r="AO83" s="239">
        <f t="shared" si="147"/>
        <v>0</v>
      </c>
      <c r="AP83" s="252"/>
      <c r="AQ83" s="252"/>
      <c r="AR83" s="239">
        <f t="shared" si="114"/>
        <v>0</v>
      </c>
      <c r="AS83" s="239">
        <f t="shared" si="148"/>
        <v>0</v>
      </c>
      <c r="AT83" s="252"/>
      <c r="AU83" s="252"/>
      <c r="AV83" s="239">
        <f t="shared" si="120"/>
        <v>0</v>
      </c>
      <c r="AW83" s="239">
        <f t="shared" si="149"/>
        <v>0</v>
      </c>
      <c r="AX83" s="252"/>
      <c r="AY83" s="252"/>
      <c r="AZ83" s="239">
        <f t="shared" si="150"/>
        <v>0</v>
      </c>
      <c r="BA83" s="239">
        <f t="shared" si="151"/>
        <v>0</v>
      </c>
      <c r="BB83" s="286"/>
    </row>
    <row r="84" spans="1:54" ht="20.100000000000001" customHeight="1" x14ac:dyDescent="0.55000000000000004">
      <c r="A84" s="246">
        <v>77</v>
      </c>
      <c r="B84" s="220" t="s">
        <v>270</v>
      </c>
      <c r="C84" s="221">
        <v>151</v>
      </c>
      <c r="D84" s="255"/>
      <c r="E84" s="252"/>
      <c r="F84" s="252"/>
      <c r="G84" s="252"/>
      <c r="H84" s="237">
        <f t="shared" si="130"/>
        <v>0</v>
      </c>
      <c r="I84" s="237">
        <f t="shared" si="142"/>
        <v>0</v>
      </c>
      <c r="J84" s="252"/>
      <c r="K84" s="252"/>
      <c r="L84" s="237">
        <f t="shared" si="122"/>
        <v>0</v>
      </c>
      <c r="M84" s="237">
        <f>SUM(I84+J84-K84)</f>
        <v>0</v>
      </c>
      <c r="N84" s="252"/>
      <c r="O84" s="252"/>
      <c r="P84" s="237">
        <f t="shared" si="123"/>
        <v>0</v>
      </c>
      <c r="Q84" s="237">
        <f>SUM(M84+N84-O84)</f>
        <v>0</v>
      </c>
      <c r="R84" s="252"/>
      <c r="S84" s="252"/>
      <c r="T84" s="237">
        <f t="shared" si="124"/>
        <v>0</v>
      </c>
      <c r="U84" s="237">
        <f>SUM(Q84+R84-S84)</f>
        <v>0</v>
      </c>
      <c r="V84" s="252"/>
      <c r="W84" s="252"/>
      <c r="X84" s="237">
        <f t="shared" si="125"/>
        <v>0</v>
      </c>
      <c r="Y84" s="237">
        <f>SUM(U84+V84-W84)</f>
        <v>0</v>
      </c>
      <c r="Z84" s="252"/>
      <c r="AA84" s="252"/>
      <c r="AB84" s="237">
        <f t="shared" si="126"/>
        <v>0</v>
      </c>
      <c r="AC84" s="237">
        <f>SUM(Y84+Z84-AA84)</f>
        <v>0</v>
      </c>
      <c r="AD84" s="252"/>
      <c r="AE84" s="252"/>
      <c r="AF84" s="239">
        <f t="shared" si="107"/>
        <v>0</v>
      </c>
      <c r="AG84" s="239">
        <f t="shared" si="131"/>
        <v>0</v>
      </c>
      <c r="AH84" s="252"/>
      <c r="AI84" s="252"/>
      <c r="AJ84" s="239">
        <f t="shared" si="108"/>
        <v>0</v>
      </c>
      <c r="AK84" s="239">
        <f t="shared" si="132"/>
        <v>0</v>
      </c>
      <c r="AL84" s="252"/>
      <c r="AM84" s="252"/>
      <c r="AN84" s="239">
        <f t="shared" si="113"/>
        <v>0</v>
      </c>
      <c r="AO84" s="239">
        <f t="shared" si="147"/>
        <v>0</v>
      </c>
      <c r="AP84" s="252"/>
      <c r="AQ84" s="252"/>
      <c r="AR84" s="239">
        <f t="shared" si="114"/>
        <v>0</v>
      </c>
      <c r="AS84" s="239">
        <f t="shared" si="148"/>
        <v>0</v>
      </c>
      <c r="AT84" s="252"/>
      <c r="AU84" s="252"/>
      <c r="AV84" s="239">
        <f t="shared" si="120"/>
        <v>0</v>
      </c>
      <c r="AW84" s="239">
        <f t="shared" si="149"/>
        <v>0</v>
      </c>
      <c r="AX84" s="252"/>
      <c r="AY84" s="252"/>
      <c r="AZ84" s="239">
        <f t="shared" si="150"/>
        <v>0</v>
      </c>
      <c r="BA84" s="239">
        <f t="shared" si="151"/>
        <v>0</v>
      </c>
      <c r="BB84" s="286"/>
    </row>
    <row r="85" spans="1:54" ht="20.100000000000001" customHeight="1" x14ac:dyDescent="0.55000000000000004">
      <c r="A85" s="246">
        <v>78</v>
      </c>
      <c r="B85" s="222" t="s">
        <v>271</v>
      </c>
      <c r="C85" s="221">
        <v>152</v>
      </c>
      <c r="D85" s="252"/>
      <c r="E85" s="254"/>
      <c r="F85" s="254"/>
      <c r="G85" s="254"/>
      <c r="H85" s="237">
        <f t="shared" si="130"/>
        <v>0</v>
      </c>
      <c r="I85" s="237">
        <f t="shared" si="142"/>
        <v>0</v>
      </c>
      <c r="J85" s="254"/>
      <c r="K85" s="254"/>
      <c r="L85" s="237">
        <v>0</v>
      </c>
      <c r="M85" s="237">
        <f>+I85-J85+K85</f>
        <v>0</v>
      </c>
      <c r="N85" s="254"/>
      <c r="O85" s="254"/>
      <c r="P85" s="237">
        <v>0</v>
      </c>
      <c r="Q85" s="237">
        <f>+M85-N85+O85</f>
        <v>0</v>
      </c>
      <c r="R85" s="254"/>
      <c r="S85" s="254"/>
      <c r="T85" s="237">
        <v>0</v>
      </c>
      <c r="U85" s="237">
        <f>+Q85-R85+S85</f>
        <v>0</v>
      </c>
      <c r="V85" s="254"/>
      <c r="W85" s="254"/>
      <c r="X85" s="237">
        <v>0</v>
      </c>
      <c r="Y85" s="237">
        <f>+U85-V85+W85</f>
        <v>0</v>
      </c>
      <c r="Z85" s="254"/>
      <c r="AA85" s="254"/>
      <c r="AB85" s="237">
        <v>0</v>
      </c>
      <c r="AC85" s="237">
        <f>+Y85-Z85+AA85</f>
        <v>0</v>
      </c>
      <c r="AD85" s="254"/>
      <c r="AE85" s="254"/>
      <c r="AF85" s="239">
        <f t="shared" si="107"/>
        <v>0</v>
      </c>
      <c r="AG85" s="239">
        <f t="shared" si="131"/>
        <v>0</v>
      </c>
      <c r="AH85" s="254"/>
      <c r="AI85" s="254"/>
      <c r="AJ85" s="239">
        <f t="shared" si="108"/>
        <v>0</v>
      </c>
      <c r="AK85" s="239">
        <f t="shared" si="132"/>
        <v>0</v>
      </c>
      <c r="AL85" s="254"/>
      <c r="AM85" s="254"/>
      <c r="AN85" s="239">
        <f t="shared" si="113"/>
        <v>0</v>
      </c>
      <c r="AO85" s="239">
        <f t="shared" si="147"/>
        <v>0</v>
      </c>
      <c r="AP85" s="254"/>
      <c r="AQ85" s="254"/>
      <c r="AR85" s="239">
        <f t="shared" si="114"/>
        <v>0</v>
      </c>
      <c r="AS85" s="239">
        <f t="shared" si="148"/>
        <v>0</v>
      </c>
      <c r="AT85" s="254"/>
      <c r="AU85" s="254"/>
      <c r="AV85" s="239">
        <f t="shared" si="120"/>
        <v>0</v>
      </c>
      <c r="AW85" s="239">
        <f t="shared" si="149"/>
        <v>0</v>
      </c>
      <c r="AX85" s="254"/>
      <c r="AY85" s="254"/>
      <c r="AZ85" s="239">
        <f t="shared" si="150"/>
        <v>0</v>
      </c>
      <c r="BA85" s="239">
        <f t="shared" si="151"/>
        <v>0</v>
      </c>
      <c r="BB85" s="286"/>
    </row>
    <row r="86" spans="1:54" ht="20.100000000000001" customHeight="1" x14ac:dyDescent="0.55000000000000004">
      <c r="A86" s="246">
        <v>79</v>
      </c>
      <c r="B86" s="223" t="s">
        <v>272</v>
      </c>
      <c r="C86" s="221">
        <v>153</v>
      </c>
      <c r="D86" s="252"/>
      <c r="E86" s="252"/>
      <c r="F86" s="255"/>
      <c r="G86" s="255"/>
      <c r="H86" s="237">
        <f t="shared" si="130"/>
        <v>0</v>
      </c>
      <c r="I86" s="237">
        <f t="shared" si="142"/>
        <v>0</v>
      </c>
      <c r="J86" s="255"/>
      <c r="K86" s="255"/>
      <c r="L86" s="237">
        <f t="shared" ref="L86:L91" si="152">SUM(H86+J86-K86)</f>
        <v>0</v>
      </c>
      <c r="M86" s="237">
        <f>SUM(I86-J86+K86)</f>
        <v>0</v>
      </c>
      <c r="N86" s="255"/>
      <c r="O86" s="255"/>
      <c r="P86" s="237">
        <f t="shared" ref="P86:P91" si="153">SUM(L86+N86-O86)</f>
        <v>0</v>
      </c>
      <c r="Q86" s="237">
        <f>SUM(M86-N86+O86)</f>
        <v>0</v>
      </c>
      <c r="R86" s="255"/>
      <c r="S86" s="255"/>
      <c r="T86" s="237">
        <f t="shared" ref="T86:T91" si="154">SUM(P86+R86-S86)</f>
        <v>0</v>
      </c>
      <c r="U86" s="237">
        <f>SUM(Q86-R86+S86)</f>
        <v>0</v>
      </c>
      <c r="V86" s="255"/>
      <c r="W86" s="255"/>
      <c r="X86" s="237">
        <f t="shared" ref="X86:X91" si="155">SUM(T86+V86-W86)</f>
        <v>0</v>
      </c>
      <c r="Y86" s="237">
        <f>SUM(U86-V86+W86)</f>
        <v>0</v>
      </c>
      <c r="Z86" s="255"/>
      <c r="AA86" s="255"/>
      <c r="AB86" s="237">
        <f t="shared" ref="AB86:AB91" si="156">SUM(X86+Z86-AA86)</f>
        <v>0</v>
      </c>
      <c r="AC86" s="237">
        <f>SUM(Y86-Z86+AA86)</f>
        <v>0</v>
      </c>
      <c r="AD86" s="255"/>
      <c r="AE86" s="255"/>
      <c r="AF86" s="239">
        <f t="shared" si="107"/>
        <v>0</v>
      </c>
      <c r="AG86" s="239">
        <f t="shared" si="131"/>
        <v>0</v>
      </c>
      <c r="AH86" s="255"/>
      <c r="AI86" s="255"/>
      <c r="AJ86" s="239">
        <f t="shared" si="108"/>
        <v>0</v>
      </c>
      <c r="AK86" s="239">
        <f t="shared" si="132"/>
        <v>0</v>
      </c>
      <c r="AL86" s="255"/>
      <c r="AM86" s="255"/>
      <c r="AN86" s="239">
        <f t="shared" si="113"/>
        <v>0</v>
      </c>
      <c r="AO86" s="239">
        <f t="shared" si="147"/>
        <v>0</v>
      </c>
      <c r="AP86" s="255"/>
      <c r="AQ86" s="255"/>
      <c r="AR86" s="239">
        <f t="shared" si="114"/>
        <v>0</v>
      </c>
      <c r="AS86" s="239">
        <f t="shared" si="148"/>
        <v>0</v>
      </c>
      <c r="AT86" s="255"/>
      <c r="AU86" s="255"/>
      <c r="AV86" s="239">
        <f t="shared" si="120"/>
        <v>0</v>
      </c>
      <c r="AW86" s="239">
        <f t="shared" si="149"/>
        <v>0</v>
      </c>
      <c r="AX86" s="255"/>
      <c r="AY86" s="255"/>
      <c r="AZ86" s="239">
        <f t="shared" si="150"/>
        <v>0</v>
      </c>
      <c r="BA86" s="239">
        <f t="shared" si="151"/>
        <v>0</v>
      </c>
      <c r="BB86" s="286"/>
    </row>
    <row r="87" spans="1:54" ht="20.100000000000001" customHeight="1" x14ac:dyDescent="0.55000000000000004">
      <c r="A87" s="246">
        <v>80</v>
      </c>
      <c r="B87" s="220" t="s">
        <v>273</v>
      </c>
      <c r="C87" s="221">
        <v>154</v>
      </c>
      <c r="D87" s="252"/>
      <c r="E87" s="252"/>
      <c r="F87" s="254"/>
      <c r="G87" s="252"/>
      <c r="H87" s="237">
        <f t="shared" si="130"/>
        <v>0</v>
      </c>
      <c r="I87" s="237">
        <f t="shared" si="142"/>
        <v>0</v>
      </c>
      <c r="J87" s="254"/>
      <c r="K87" s="252"/>
      <c r="L87" s="237">
        <f t="shared" si="152"/>
        <v>0</v>
      </c>
      <c r="M87" s="237">
        <f>SUM(I87+J87-K87)</f>
        <v>0</v>
      </c>
      <c r="N87" s="254"/>
      <c r="O87" s="252"/>
      <c r="P87" s="237">
        <f t="shared" si="153"/>
        <v>0</v>
      </c>
      <c r="Q87" s="237">
        <f>SUM(M87+N87-O87)</f>
        <v>0</v>
      </c>
      <c r="R87" s="254"/>
      <c r="S87" s="252"/>
      <c r="T87" s="237">
        <f t="shared" si="154"/>
        <v>0</v>
      </c>
      <c r="U87" s="237">
        <f>SUM(Q87+R87-S87)</f>
        <v>0</v>
      </c>
      <c r="V87" s="254"/>
      <c r="W87" s="252"/>
      <c r="X87" s="237">
        <f t="shared" si="155"/>
        <v>0</v>
      </c>
      <c r="Y87" s="237">
        <f>SUM(U87+V87-W87)</f>
        <v>0</v>
      </c>
      <c r="Z87" s="254"/>
      <c r="AA87" s="252"/>
      <c r="AB87" s="237">
        <f t="shared" si="156"/>
        <v>0</v>
      </c>
      <c r="AC87" s="237">
        <f>SUM(Y87+Z87-AA87)</f>
        <v>0</v>
      </c>
      <c r="AD87" s="254"/>
      <c r="AE87" s="252"/>
      <c r="AF87" s="239">
        <f t="shared" si="107"/>
        <v>0</v>
      </c>
      <c r="AG87" s="239">
        <f t="shared" si="131"/>
        <v>0</v>
      </c>
      <c r="AH87" s="254"/>
      <c r="AI87" s="252"/>
      <c r="AJ87" s="239">
        <f t="shared" si="108"/>
        <v>0</v>
      </c>
      <c r="AK87" s="239">
        <f t="shared" si="132"/>
        <v>0</v>
      </c>
      <c r="AL87" s="254"/>
      <c r="AM87" s="252"/>
      <c r="AN87" s="239">
        <f t="shared" si="113"/>
        <v>0</v>
      </c>
      <c r="AO87" s="239">
        <f t="shared" si="147"/>
        <v>0</v>
      </c>
      <c r="AP87" s="254"/>
      <c r="AQ87" s="252"/>
      <c r="AR87" s="239">
        <f t="shared" si="114"/>
        <v>0</v>
      </c>
      <c r="AS87" s="239">
        <f t="shared" si="148"/>
        <v>0</v>
      </c>
      <c r="AT87" s="254"/>
      <c r="AU87" s="252"/>
      <c r="AV87" s="239">
        <f t="shared" si="120"/>
        <v>0</v>
      </c>
      <c r="AW87" s="239">
        <f t="shared" si="149"/>
        <v>0</v>
      </c>
      <c r="AX87" s="254"/>
      <c r="AY87" s="252"/>
      <c r="AZ87" s="239">
        <f t="shared" si="150"/>
        <v>0</v>
      </c>
      <c r="BA87" s="239">
        <f t="shared" si="151"/>
        <v>0</v>
      </c>
      <c r="BB87" s="286"/>
    </row>
    <row r="88" spans="1:54" ht="20.100000000000001" customHeight="1" x14ac:dyDescent="0.55000000000000004">
      <c r="A88" s="246">
        <v>81</v>
      </c>
      <c r="B88" s="223" t="s">
        <v>274</v>
      </c>
      <c r="C88" s="221">
        <v>155</v>
      </c>
      <c r="D88" s="254"/>
      <c r="E88" s="254"/>
      <c r="F88" s="253"/>
      <c r="G88" s="252"/>
      <c r="H88" s="237">
        <f t="shared" si="130"/>
        <v>0</v>
      </c>
      <c r="I88" s="237">
        <f t="shared" si="142"/>
        <v>0</v>
      </c>
      <c r="J88" s="253"/>
      <c r="K88" s="252"/>
      <c r="L88" s="237">
        <f t="shared" si="152"/>
        <v>0</v>
      </c>
      <c r="M88" s="237">
        <f>SUM(I88+K88-L88)</f>
        <v>0</v>
      </c>
      <c r="N88" s="253"/>
      <c r="O88" s="252"/>
      <c r="P88" s="237">
        <f t="shared" si="153"/>
        <v>0</v>
      </c>
      <c r="Q88" s="237">
        <f>SUM(M88+O88-P88)</f>
        <v>0</v>
      </c>
      <c r="R88" s="253"/>
      <c r="S88" s="252"/>
      <c r="T88" s="237">
        <f t="shared" si="154"/>
        <v>0</v>
      </c>
      <c r="U88" s="237">
        <f>SUM(Q88+S88-T88)</f>
        <v>0</v>
      </c>
      <c r="V88" s="253"/>
      <c r="W88" s="252"/>
      <c r="X88" s="237">
        <f t="shared" si="155"/>
        <v>0</v>
      </c>
      <c r="Y88" s="237">
        <f>SUM(U88+W88-X88)</f>
        <v>0</v>
      </c>
      <c r="Z88" s="253"/>
      <c r="AA88" s="252"/>
      <c r="AB88" s="237">
        <f t="shared" si="156"/>
        <v>0</v>
      </c>
      <c r="AC88" s="237">
        <f>SUM(Y88+AA88-AB88)</f>
        <v>0</v>
      </c>
      <c r="AD88" s="253"/>
      <c r="AE88" s="252"/>
      <c r="AF88" s="239">
        <f t="shared" si="107"/>
        <v>0</v>
      </c>
      <c r="AG88" s="239">
        <f t="shared" si="131"/>
        <v>0</v>
      </c>
      <c r="AH88" s="253"/>
      <c r="AI88" s="252"/>
      <c r="AJ88" s="239">
        <f t="shared" si="108"/>
        <v>0</v>
      </c>
      <c r="AK88" s="239">
        <f t="shared" si="132"/>
        <v>0</v>
      </c>
      <c r="AL88" s="253"/>
      <c r="AM88" s="252"/>
      <c r="AN88" s="239">
        <f t="shared" si="113"/>
        <v>0</v>
      </c>
      <c r="AO88" s="239">
        <f t="shared" si="147"/>
        <v>0</v>
      </c>
      <c r="AP88" s="253"/>
      <c r="AQ88" s="252"/>
      <c r="AR88" s="239">
        <f t="shared" si="114"/>
        <v>0</v>
      </c>
      <c r="AS88" s="239">
        <f t="shared" si="148"/>
        <v>0</v>
      </c>
      <c r="AT88" s="253"/>
      <c r="AU88" s="252"/>
      <c r="AV88" s="239">
        <f t="shared" si="120"/>
        <v>0</v>
      </c>
      <c r="AW88" s="239">
        <f t="shared" si="149"/>
        <v>0</v>
      </c>
      <c r="AX88" s="253"/>
      <c r="AY88" s="252"/>
      <c r="AZ88" s="239">
        <f t="shared" si="150"/>
        <v>0</v>
      </c>
      <c r="BA88" s="239">
        <f t="shared" si="151"/>
        <v>0</v>
      </c>
      <c r="BB88" s="286"/>
    </row>
    <row r="89" spans="1:54" ht="20.100000000000001" customHeight="1" x14ac:dyDescent="0.55000000000000004">
      <c r="A89" s="246">
        <v>82</v>
      </c>
      <c r="B89" s="220" t="s">
        <v>275</v>
      </c>
      <c r="C89" s="221">
        <v>156</v>
      </c>
      <c r="D89" s="253"/>
      <c r="E89" s="255"/>
      <c r="F89" s="253"/>
      <c r="G89" s="254"/>
      <c r="H89" s="237">
        <f t="shared" si="130"/>
        <v>0</v>
      </c>
      <c r="I89" s="237">
        <f t="shared" si="142"/>
        <v>0</v>
      </c>
      <c r="J89" s="253"/>
      <c r="K89" s="254"/>
      <c r="L89" s="237">
        <f t="shared" si="152"/>
        <v>0</v>
      </c>
      <c r="M89" s="237">
        <f>SUM(I89+J89-K89)</f>
        <v>0</v>
      </c>
      <c r="N89" s="253"/>
      <c r="O89" s="254"/>
      <c r="P89" s="237">
        <f t="shared" si="153"/>
        <v>0</v>
      </c>
      <c r="Q89" s="237">
        <f>SUM(M89+N89-O89)</f>
        <v>0</v>
      </c>
      <c r="R89" s="253"/>
      <c r="S89" s="254"/>
      <c r="T89" s="237">
        <f t="shared" si="154"/>
        <v>0</v>
      </c>
      <c r="U89" s="237">
        <f>SUM(Q89+R89-S89)</f>
        <v>0</v>
      </c>
      <c r="V89" s="253"/>
      <c r="W89" s="254"/>
      <c r="X89" s="237">
        <f t="shared" si="155"/>
        <v>0</v>
      </c>
      <c r="Y89" s="237">
        <f>SUM(U89+V89-W89)</f>
        <v>0</v>
      </c>
      <c r="Z89" s="253"/>
      <c r="AA89" s="254"/>
      <c r="AB89" s="237">
        <f t="shared" si="156"/>
        <v>0</v>
      </c>
      <c r="AC89" s="237">
        <f>SUM(Y89+Z89-AA89)</f>
        <v>0</v>
      </c>
      <c r="AD89" s="253"/>
      <c r="AE89" s="254"/>
      <c r="AF89" s="239">
        <f t="shared" si="107"/>
        <v>0</v>
      </c>
      <c r="AG89" s="239">
        <f t="shared" si="131"/>
        <v>0</v>
      </c>
      <c r="AH89" s="253"/>
      <c r="AI89" s="254"/>
      <c r="AJ89" s="239">
        <f t="shared" si="108"/>
        <v>0</v>
      </c>
      <c r="AK89" s="239">
        <f t="shared" si="132"/>
        <v>0</v>
      </c>
      <c r="AL89" s="253"/>
      <c r="AM89" s="254"/>
      <c r="AN89" s="239">
        <f t="shared" si="113"/>
        <v>0</v>
      </c>
      <c r="AO89" s="239">
        <f t="shared" si="147"/>
        <v>0</v>
      </c>
      <c r="AP89" s="253"/>
      <c r="AQ89" s="254"/>
      <c r="AR89" s="239">
        <f t="shared" si="114"/>
        <v>0</v>
      </c>
      <c r="AS89" s="239">
        <f t="shared" si="148"/>
        <v>0</v>
      </c>
      <c r="AT89" s="253"/>
      <c r="AU89" s="254"/>
      <c r="AV89" s="239">
        <f t="shared" si="120"/>
        <v>0</v>
      </c>
      <c r="AW89" s="239">
        <f t="shared" si="149"/>
        <v>0</v>
      </c>
      <c r="AX89" s="253"/>
      <c r="AY89" s="254"/>
      <c r="AZ89" s="239">
        <f t="shared" si="150"/>
        <v>0</v>
      </c>
      <c r="BA89" s="239">
        <f t="shared" si="151"/>
        <v>0</v>
      </c>
      <c r="BB89" s="286"/>
    </row>
    <row r="90" spans="1:54" ht="20.100000000000001" customHeight="1" x14ac:dyDescent="0.55000000000000004">
      <c r="A90" s="246">
        <v>83</v>
      </c>
      <c r="B90" s="227" t="s">
        <v>138</v>
      </c>
      <c r="C90" s="221">
        <v>157</v>
      </c>
      <c r="D90" s="255"/>
      <c r="E90" s="252"/>
      <c r="F90" s="255"/>
      <c r="G90" s="255"/>
      <c r="H90" s="237">
        <f t="shared" si="130"/>
        <v>0</v>
      </c>
      <c r="I90" s="237">
        <f t="shared" si="142"/>
        <v>0</v>
      </c>
      <c r="J90" s="255"/>
      <c r="K90" s="255"/>
      <c r="L90" s="237">
        <f t="shared" si="152"/>
        <v>0</v>
      </c>
      <c r="M90" s="237">
        <f>SUM(I90-J90+K90)</f>
        <v>0</v>
      </c>
      <c r="N90" s="255"/>
      <c r="O90" s="255"/>
      <c r="P90" s="237">
        <f t="shared" si="153"/>
        <v>0</v>
      </c>
      <c r="Q90" s="237">
        <f>SUM(M90-N90+O90)</f>
        <v>0</v>
      </c>
      <c r="R90" s="255"/>
      <c r="S90" s="255"/>
      <c r="T90" s="237">
        <f t="shared" si="154"/>
        <v>0</v>
      </c>
      <c r="U90" s="237">
        <f>SUM(Q90-R90+S90)</f>
        <v>0</v>
      </c>
      <c r="V90" s="255"/>
      <c r="W90" s="255"/>
      <c r="X90" s="237">
        <f t="shared" si="155"/>
        <v>0</v>
      </c>
      <c r="Y90" s="237">
        <f>SUM(U90-V90+W90)</f>
        <v>0</v>
      </c>
      <c r="Z90" s="255"/>
      <c r="AA90" s="255"/>
      <c r="AB90" s="237">
        <f t="shared" si="156"/>
        <v>0</v>
      </c>
      <c r="AC90" s="237">
        <f>SUM(Y90-Z90+AA90)</f>
        <v>0</v>
      </c>
      <c r="AD90" s="255"/>
      <c r="AE90" s="255"/>
      <c r="AF90" s="239">
        <f t="shared" si="107"/>
        <v>0</v>
      </c>
      <c r="AG90" s="239">
        <f t="shared" si="131"/>
        <v>0</v>
      </c>
      <c r="AH90" s="255"/>
      <c r="AI90" s="255"/>
      <c r="AJ90" s="239">
        <f t="shared" si="108"/>
        <v>0</v>
      </c>
      <c r="AK90" s="239">
        <f t="shared" si="132"/>
        <v>0</v>
      </c>
      <c r="AL90" s="255"/>
      <c r="AM90" s="255"/>
      <c r="AN90" s="239">
        <f t="shared" si="113"/>
        <v>0</v>
      </c>
      <c r="AO90" s="239">
        <f t="shared" si="147"/>
        <v>0</v>
      </c>
      <c r="AP90" s="255"/>
      <c r="AQ90" s="255"/>
      <c r="AR90" s="239">
        <f t="shared" si="114"/>
        <v>0</v>
      </c>
      <c r="AS90" s="239">
        <f t="shared" si="148"/>
        <v>0</v>
      </c>
      <c r="AT90" s="255"/>
      <c r="AU90" s="255"/>
      <c r="AV90" s="239">
        <f t="shared" si="120"/>
        <v>0</v>
      </c>
      <c r="AW90" s="239">
        <f t="shared" si="149"/>
        <v>0</v>
      </c>
      <c r="AX90" s="255"/>
      <c r="AY90" s="255"/>
      <c r="AZ90" s="239">
        <f t="shared" si="150"/>
        <v>0</v>
      </c>
      <c r="BA90" s="239">
        <f t="shared" si="151"/>
        <v>0</v>
      </c>
      <c r="BB90" s="286"/>
    </row>
    <row r="91" spans="1:54" ht="20.100000000000001" customHeight="1" x14ac:dyDescent="0.55000000000000004">
      <c r="A91" s="246">
        <v>84</v>
      </c>
      <c r="B91" s="228" t="s">
        <v>11</v>
      </c>
      <c r="C91" s="221">
        <v>158</v>
      </c>
      <c r="D91" s="252"/>
      <c r="E91" s="252"/>
      <c r="F91" s="254"/>
      <c r="G91" s="254"/>
      <c r="H91" s="238">
        <f t="shared" si="130"/>
        <v>0</v>
      </c>
      <c r="I91" s="237">
        <f t="shared" si="142"/>
        <v>0</v>
      </c>
      <c r="J91" s="254"/>
      <c r="K91" s="254"/>
      <c r="L91" s="237">
        <f t="shared" si="152"/>
        <v>0</v>
      </c>
      <c r="M91" s="237">
        <v>0</v>
      </c>
      <c r="N91" s="254"/>
      <c r="O91" s="254"/>
      <c r="P91" s="237">
        <f t="shared" si="153"/>
        <v>0</v>
      </c>
      <c r="Q91" s="237">
        <v>0</v>
      </c>
      <c r="R91" s="254"/>
      <c r="S91" s="254"/>
      <c r="T91" s="237">
        <f t="shared" si="154"/>
        <v>0</v>
      </c>
      <c r="U91" s="237">
        <v>0</v>
      </c>
      <c r="V91" s="254"/>
      <c r="W91" s="254"/>
      <c r="X91" s="237">
        <f t="shared" si="155"/>
        <v>0</v>
      </c>
      <c r="Y91" s="237">
        <v>0</v>
      </c>
      <c r="Z91" s="254"/>
      <c r="AA91" s="254"/>
      <c r="AB91" s="237">
        <f t="shared" si="156"/>
        <v>0</v>
      </c>
      <c r="AC91" s="237">
        <v>0</v>
      </c>
      <c r="AD91" s="254"/>
      <c r="AE91" s="254"/>
      <c r="AF91" s="239">
        <f t="shared" si="107"/>
        <v>0</v>
      </c>
      <c r="AG91" s="239">
        <f t="shared" si="131"/>
        <v>0</v>
      </c>
      <c r="AH91" s="254"/>
      <c r="AI91" s="254"/>
      <c r="AJ91" s="239">
        <f t="shared" si="108"/>
        <v>0</v>
      </c>
      <c r="AK91" s="239">
        <f t="shared" si="132"/>
        <v>0</v>
      </c>
      <c r="AL91" s="254"/>
      <c r="AM91" s="254"/>
      <c r="AN91" s="239">
        <f t="shared" si="113"/>
        <v>0</v>
      </c>
      <c r="AO91" s="239">
        <f t="shared" si="147"/>
        <v>0</v>
      </c>
      <c r="AP91" s="254"/>
      <c r="AQ91" s="254"/>
      <c r="AR91" s="239">
        <f t="shared" si="114"/>
        <v>0</v>
      </c>
      <c r="AS91" s="239">
        <f t="shared" si="148"/>
        <v>0</v>
      </c>
      <c r="AT91" s="254"/>
      <c r="AU91" s="254"/>
      <c r="AV91" s="239">
        <f t="shared" si="120"/>
        <v>0</v>
      </c>
      <c r="AW91" s="239">
        <f t="shared" si="149"/>
        <v>0</v>
      </c>
      <c r="AX91" s="254"/>
      <c r="AY91" s="254"/>
      <c r="AZ91" s="239">
        <f t="shared" si="150"/>
        <v>0</v>
      </c>
      <c r="BA91" s="239">
        <f t="shared" si="151"/>
        <v>0</v>
      </c>
      <c r="BB91" s="286"/>
    </row>
    <row r="92" spans="1:54" ht="20.100000000000001" customHeight="1" x14ac:dyDescent="0.55000000000000004">
      <c r="A92" s="246">
        <v>85</v>
      </c>
      <c r="B92" s="229" t="s">
        <v>276</v>
      </c>
      <c r="C92" s="230"/>
      <c r="D92" s="280"/>
      <c r="E92" s="280"/>
      <c r="F92" s="262"/>
      <c r="G92" s="262"/>
      <c r="H92" s="245">
        <f t="shared" ref="H92" si="157">SUM(D92+F92-G92)</f>
        <v>0</v>
      </c>
      <c r="I92" s="237">
        <f t="shared" si="142"/>
        <v>0</v>
      </c>
      <c r="J92" s="262"/>
      <c r="K92" s="262"/>
      <c r="L92" s="263">
        <f t="shared" ref="L92" si="158">H92+J92-K92</f>
        <v>0</v>
      </c>
      <c r="M92" s="263"/>
      <c r="N92" s="262"/>
      <c r="O92" s="262"/>
      <c r="P92" s="263">
        <f t="shared" ref="P92" si="159">L92+N92-O92</f>
        <v>0</v>
      </c>
      <c r="Q92" s="263"/>
      <c r="R92" s="262"/>
      <c r="S92" s="262"/>
      <c r="T92" s="263">
        <f t="shared" ref="T92" si="160">P92+R92-S92</f>
        <v>0</v>
      </c>
      <c r="U92" s="263"/>
      <c r="V92" s="262"/>
      <c r="W92" s="262"/>
      <c r="X92" s="263">
        <f t="shared" ref="X92" si="161">T92+V92-W92</f>
        <v>0</v>
      </c>
      <c r="Y92" s="263"/>
      <c r="Z92" s="262"/>
      <c r="AA92" s="262"/>
      <c r="AB92" s="263">
        <f t="shared" ref="AB92" si="162">X92+Z92-AA92</f>
        <v>0</v>
      </c>
      <c r="AC92" s="263"/>
      <c r="AD92" s="262"/>
      <c r="AE92" s="262"/>
      <c r="AF92" s="239">
        <f t="shared" si="107"/>
        <v>0</v>
      </c>
      <c r="AG92" s="239">
        <f t="shared" si="131"/>
        <v>0</v>
      </c>
      <c r="AH92" s="262"/>
      <c r="AI92" s="262"/>
      <c r="AJ92" s="239">
        <f t="shared" si="108"/>
        <v>0</v>
      </c>
      <c r="AK92" s="239">
        <f t="shared" si="132"/>
        <v>0</v>
      </c>
      <c r="AL92" s="262"/>
      <c r="AM92" s="262"/>
      <c r="AN92" s="239">
        <f t="shared" si="113"/>
        <v>0</v>
      </c>
      <c r="AO92" s="239">
        <f t="shared" si="147"/>
        <v>0</v>
      </c>
      <c r="AP92" s="262"/>
      <c r="AQ92" s="262"/>
      <c r="AR92" s="239">
        <f t="shared" si="114"/>
        <v>0</v>
      </c>
      <c r="AS92" s="239">
        <f t="shared" si="148"/>
        <v>0</v>
      </c>
      <c r="AT92" s="262"/>
      <c r="AU92" s="262"/>
      <c r="AV92" s="239">
        <f t="shared" si="120"/>
        <v>0</v>
      </c>
      <c r="AW92" s="239">
        <f t="shared" si="149"/>
        <v>0</v>
      </c>
      <c r="AX92" s="262"/>
      <c r="AY92" s="262"/>
      <c r="AZ92" s="239">
        <f t="shared" si="150"/>
        <v>0</v>
      </c>
      <c r="BA92" s="239">
        <f t="shared" si="151"/>
        <v>0</v>
      </c>
      <c r="BB92" s="287"/>
    </row>
    <row r="93" spans="1:54" s="236" customFormat="1" ht="20.100000000000001" customHeight="1" x14ac:dyDescent="0.5">
      <c r="A93" s="59"/>
      <c r="B93" s="159" t="s">
        <v>192</v>
      </c>
      <c r="C93" s="58"/>
      <c r="D93" s="241">
        <f t="shared" ref="D93:U93" si="163">SUM(D8:D92)</f>
        <v>15580054.890000001</v>
      </c>
      <c r="E93" s="241">
        <f t="shared" si="163"/>
        <v>15580054.889999999</v>
      </c>
      <c r="F93" s="241">
        <f t="shared" si="163"/>
        <v>34223.320000000007</v>
      </c>
      <c r="G93" s="241">
        <f t="shared" si="163"/>
        <v>34223.32</v>
      </c>
      <c r="H93" s="242">
        <f t="shared" si="163"/>
        <v>15580054.890000001</v>
      </c>
      <c r="I93" s="242">
        <f t="shared" si="163"/>
        <v>15580054.889999999</v>
      </c>
      <c r="J93" s="241">
        <f t="shared" si="163"/>
        <v>0</v>
      </c>
      <c r="K93" s="241">
        <f t="shared" si="163"/>
        <v>0</v>
      </c>
      <c r="L93" s="242">
        <f t="shared" si="163"/>
        <v>15580054.890000001</v>
      </c>
      <c r="M93" s="242">
        <f t="shared" si="163"/>
        <v>15580054.889999999</v>
      </c>
      <c r="N93" s="241">
        <f t="shared" si="163"/>
        <v>0</v>
      </c>
      <c r="O93" s="241">
        <f t="shared" si="163"/>
        <v>0</v>
      </c>
      <c r="P93" s="242">
        <f t="shared" si="163"/>
        <v>15580054.890000001</v>
      </c>
      <c r="Q93" s="242">
        <f t="shared" si="163"/>
        <v>15580054.889999999</v>
      </c>
      <c r="R93" s="241">
        <f t="shared" si="163"/>
        <v>0</v>
      </c>
      <c r="S93" s="241">
        <f t="shared" si="163"/>
        <v>0</v>
      </c>
      <c r="T93" s="242">
        <f t="shared" si="163"/>
        <v>15580054.890000001</v>
      </c>
      <c r="U93" s="242">
        <f t="shared" si="163"/>
        <v>15580054.889999999</v>
      </c>
      <c r="V93" s="241">
        <f t="shared" ref="V93:Y93" si="164">SUM(V8:V92)</f>
        <v>0</v>
      </c>
      <c r="W93" s="241">
        <f t="shared" si="164"/>
        <v>0</v>
      </c>
      <c r="X93" s="242">
        <f t="shared" si="164"/>
        <v>15580054.890000001</v>
      </c>
      <c r="Y93" s="242">
        <f t="shared" si="164"/>
        <v>15580054.889999999</v>
      </c>
      <c r="Z93" s="241">
        <f t="shared" ref="Z93:AI93" si="165">SUM(Z8:Z92)</f>
        <v>0</v>
      </c>
      <c r="AA93" s="241">
        <f t="shared" si="165"/>
        <v>0</v>
      </c>
      <c r="AB93" s="242">
        <f t="shared" si="165"/>
        <v>15580054.890000001</v>
      </c>
      <c r="AC93" s="242">
        <f t="shared" si="165"/>
        <v>15580054.889999999</v>
      </c>
      <c r="AD93" s="241">
        <f t="shared" ref="AD93:AE93" si="166">SUM(AD8:AD92)</f>
        <v>0</v>
      </c>
      <c r="AE93" s="241">
        <f t="shared" si="166"/>
        <v>0</v>
      </c>
      <c r="AF93" s="242">
        <f t="shared" si="165"/>
        <v>15580054.890000001</v>
      </c>
      <c r="AG93" s="242">
        <f t="shared" si="165"/>
        <v>15580054.889999999</v>
      </c>
      <c r="AH93" s="241">
        <f t="shared" si="165"/>
        <v>0</v>
      </c>
      <c r="AI93" s="241">
        <f t="shared" si="165"/>
        <v>0</v>
      </c>
      <c r="AJ93" s="242">
        <f t="shared" ref="AJ93:AM93" si="167">SUM(AJ8:AJ92)</f>
        <v>15580054.890000001</v>
      </c>
      <c r="AK93" s="242">
        <f t="shared" si="167"/>
        <v>15580054.889999999</v>
      </c>
      <c r="AL93" s="241">
        <f t="shared" si="167"/>
        <v>0</v>
      </c>
      <c r="AM93" s="241">
        <f t="shared" si="167"/>
        <v>0</v>
      </c>
      <c r="AN93" s="242">
        <f t="shared" ref="AN93:AQ93" si="168">SUM(AN8:AN92)</f>
        <v>15580054.890000001</v>
      </c>
      <c r="AO93" s="242">
        <f t="shared" si="168"/>
        <v>15580054.889999999</v>
      </c>
      <c r="AP93" s="241">
        <f t="shared" si="168"/>
        <v>0</v>
      </c>
      <c r="AQ93" s="241">
        <f t="shared" si="168"/>
        <v>0</v>
      </c>
      <c r="AR93" s="242">
        <f t="shared" ref="AR93:AU93" si="169">SUM(AR8:AR92)</f>
        <v>15580054.890000001</v>
      </c>
      <c r="AS93" s="242">
        <f t="shared" si="169"/>
        <v>15580054.889999999</v>
      </c>
      <c r="AT93" s="241">
        <f t="shared" si="169"/>
        <v>0</v>
      </c>
      <c r="AU93" s="241">
        <f t="shared" si="169"/>
        <v>0</v>
      </c>
      <c r="AV93" s="242">
        <f t="shared" ref="AV93:AY93" si="170">SUM(AV8:AV92)</f>
        <v>15580054.890000001</v>
      </c>
      <c r="AW93" s="242">
        <f t="shared" si="170"/>
        <v>15580054.889999999</v>
      </c>
      <c r="AX93" s="241">
        <f t="shared" si="170"/>
        <v>0</v>
      </c>
      <c r="AY93" s="241">
        <f t="shared" si="170"/>
        <v>0</v>
      </c>
      <c r="AZ93" s="242">
        <f t="shared" ref="AZ93:BA93" si="171">SUM(AZ8:AZ92)</f>
        <v>15580054.890000001</v>
      </c>
      <c r="BA93" s="242">
        <f t="shared" si="171"/>
        <v>15580054.889999999</v>
      </c>
      <c r="BB93" s="288"/>
    </row>
    <row r="94" spans="1:54" ht="20.100000000000001" customHeight="1" x14ac:dyDescent="0.5">
      <c r="A94" s="213"/>
      <c r="B94" s="81"/>
      <c r="C94" s="214"/>
      <c r="D94" s="129"/>
      <c r="E94" s="281"/>
      <c r="F94" s="129"/>
      <c r="G94" s="129"/>
      <c r="H94" s="264"/>
      <c r="I94" s="265"/>
      <c r="J94" s="129"/>
      <c r="K94" s="129"/>
      <c r="L94" s="264"/>
      <c r="M94" s="265"/>
      <c r="N94" s="129"/>
      <c r="O94" s="129"/>
      <c r="P94" s="264"/>
      <c r="Q94" s="265"/>
      <c r="R94" s="129"/>
      <c r="S94" s="129"/>
      <c r="T94" s="264"/>
      <c r="U94" s="265"/>
      <c r="V94" s="129"/>
      <c r="W94" s="129"/>
      <c r="X94" s="264"/>
      <c r="Y94" s="265"/>
      <c r="Z94" s="129"/>
      <c r="AA94" s="129"/>
      <c r="AB94" s="264"/>
      <c r="AC94" s="265"/>
      <c r="AD94" s="129"/>
      <c r="AE94" s="129"/>
      <c r="AF94" s="264"/>
      <c r="AG94" s="265"/>
      <c r="AH94" s="129"/>
      <c r="AI94" s="129"/>
      <c r="AJ94" s="264"/>
      <c r="AK94" s="265"/>
      <c r="AL94" s="129"/>
      <c r="AM94" s="129"/>
      <c r="AN94" s="264"/>
      <c r="AO94" s="265"/>
      <c r="AP94" s="129"/>
      <c r="AQ94" s="129"/>
      <c r="AR94" s="264"/>
      <c r="AS94" s="265"/>
      <c r="AT94" s="129"/>
      <c r="AU94" s="129"/>
      <c r="AV94" s="264"/>
      <c r="AW94" s="265"/>
      <c r="AX94" s="129"/>
      <c r="AY94" s="129"/>
      <c r="AZ94" s="264"/>
      <c r="BA94" s="265"/>
      <c r="BB94" s="289"/>
    </row>
    <row r="95" spans="1:54" ht="24" x14ac:dyDescent="0.55000000000000004">
      <c r="D95" s="234"/>
      <c r="E95" s="235">
        <f>D93-E93</f>
        <v>0</v>
      </c>
      <c r="H95" s="269"/>
      <c r="I95" s="192">
        <f>H93-I93</f>
        <v>0</v>
      </c>
      <c r="L95" s="269"/>
      <c r="M95" s="192">
        <f>L93-M93</f>
        <v>0</v>
      </c>
      <c r="P95" s="270"/>
      <c r="Q95" s="192">
        <f>P93-Q93</f>
        <v>0</v>
      </c>
      <c r="T95" s="271"/>
      <c r="U95" s="192">
        <f>T93-U93</f>
        <v>0</v>
      </c>
      <c r="X95" s="274"/>
      <c r="Y95" s="192">
        <f>X93-Y93</f>
        <v>0</v>
      </c>
      <c r="AB95" s="283"/>
      <c r="AC95" s="192">
        <f>AB93-AC93</f>
        <v>0</v>
      </c>
      <c r="AF95" s="282"/>
      <c r="AG95" s="192">
        <f>AF93-AG93</f>
        <v>0</v>
      </c>
      <c r="AJ95" s="301"/>
      <c r="AK95" s="192">
        <f>AJ93-AK93</f>
        <v>0</v>
      </c>
      <c r="AN95" s="303"/>
      <c r="AO95" s="192">
        <f>AN93-AO93</f>
        <v>0</v>
      </c>
      <c r="AR95" s="304"/>
      <c r="AS95" s="192">
        <f>AR93-AS93</f>
        <v>0</v>
      </c>
      <c r="AV95" s="305"/>
      <c r="AW95" s="192">
        <f>AV93-AW93</f>
        <v>0</v>
      </c>
      <c r="AZ95" s="306"/>
      <c r="BA95" s="192">
        <f>AZ93-BA93</f>
        <v>0</v>
      </c>
      <c r="BB95" s="192"/>
    </row>
    <row r="96" spans="1:54" x14ac:dyDescent="0.5">
      <c r="D96" s="267"/>
      <c r="E96" s="267"/>
      <c r="H96" s="87"/>
      <c r="I96" s="87"/>
      <c r="L96" s="87"/>
      <c r="M96" s="87"/>
      <c r="P96" s="87"/>
      <c r="Q96" s="87"/>
      <c r="T96" s="87"/>
      <c r="U96" s="87"/>
      <c r="X96" s="87"/>
      <c r="Y96" s="87"/>
      <c r="AB96" s="87"/>
      <c r="AC96" s="87"/>
      <c r="AF96" s="87"/>
      <c r="AG96" s="87"/>
      <c r="AJ96" s="87"/>
      <c r="AK96" s="87"/>
      <c r="AN96" s="87"/>
      <c r="AO96" s="87"/>
      <c r="AR96" s="87"/>
      <c r="AS96" s="87"/>
      <c r="AV96" s="87"/>
      <c r="AW96" s="87"/>
      <c r="AZ96" s="87"/>
      <c r="BA96" s="87"/>
      <c r="BB96" s="87"/>
    </row>
    <row r="97" spans="4:54" x14ac:dyDescent="0.5">
      <c r="D97" s="267"/>
      <c r="E97" s="267"/>
      <c r="H97" s="87"/>
      <c r="I97" s="87"/>
      <c r="L97" s="87"/>
      <c r="M97" s="87"/>
      <c r="P97" s="87"/>
      <c r="Q97" s="87"/>
      <c r="T97" s="87"/>
      <c r="U97" s="87"/>
      <c r="X97" s="87"/>
      <c r="Y97" s="87"/>
      <c r="AB97" s="87"/>
      <c r="AC97" s="87"/>
      <c r="AF97" s="87"/>
      <c r="AG97" s="87"/>
      <c r="AJ97" s="87"/>
      <c r="AK97" s="87"/>
      <c r="AN97" s="87"/>
      <c r="AO97" s="87"/>
      <c r="AR97" s="87"/>
      <c r="AS97" s="87"/>
      <c r="AV97" s="87"/>
      <c r="AW97" s="87"/>
      <c r="AZ97" s="87"/>
      <c r="BA97" s="87"/>
      <c r="BB97" s="87"/>
    </row>
    <row r="98" spans="4:54" x14ac:dyDescent="0.5">
      <c r="D98" s="267"/>
      <c r="E98" s="267"/>
      <c r="H98" s="87"/>
      <c r="I98" s="87"/>
      <c r="L98" s="87"/>
      <c r="M98" s="87"/>
      <c r="P98" s="87"/>
      <c r="Q98" s="87"/>
      <c r="T98" s="87"/>
      <c r="U98" s="87"/>
      <c r="X98" s="87"/>
      <c r="Y98" s="87"/>
      <c r="AB98" s="87"/>
      <c r="AC98" s="87"/>
      <c r="AF98" s="87"/>
      <c r="AG98" s="87"/>
      <c r="AJ98" s="87"/>
      <c r="AK98" s="87"/>
      <c r="AN98" s="87"/>
      <c r="AO98" s="87"/>
      <c r="AR98" s="87"/>
      <c r="AS98" s="87"/>
      <c r="AV98" s="87"/>
      <c r="AW98" s="87"/>
      <c r="AZ98" s="87"/>
      <c r="BA98" s="87"/>
      <c r="BB98" s="87"/>
    </row>
    <row r="99" spans="4:54" x14ac:dyDescent="0.5">
      <c r="D99" s="267"/>
      <c r="E99" s="267"/>
      <c r="H99" s="87"/>
      <c r="I99" s="87"/>
      <c r="L99" s="87"/>
      <c r="M99" s="87"/>
      <c r="P99" s="87"/>
      <c r="Q99" s="87"/>
      <c r="T99" s="87"/>
      <c r="U99" s="87"/>
      <c r="X99" s="87"/>
      <c r="Y99" s="87"/>
      <c r="AB99" s="87"/>
      <c r="AC99" s="87"/>
      <c r="AF99" s="87"/>
      <c r="AG99" s="87"/>
      <c r="AJ99" s="87"/>
      <c r="AK99" s="87"/>
      <c r="AN99" s="87"/>
      <c r="AO99" s="87"/>
      <c r="AR99" s="87"/>
      <c r="AS99" s="87"/>
      <c r="AV99" s="87"/>
      <c r="AW99" s="87"/>
      <c r="AZ99" s="87"/>
      <c r="BA99" s="87"/>
      <c r="BB99" s="87"/>
    </row>
    <row r="100" spans="4:54" x14ac:dyDescent="0.5">
      <c r="D100" s="267"/>
      <c r="E100" s="267"/>
      <c r="H100" s="87"/>
      <c r="I100" s="87"/>
      <c r="L100" s="87"/>
      <c r="M100" s="87"/>
      <c r="P100" s="87"/>
      <c r="Q100" s="87"/>
      <c r="T100" s="87"/>
      <c r="U100" s="87"/>
      <c r="X100" s="87"/>
      <c r="Y100" s="87"/>
      <c r="AB100" s="87"/>
      <c r="AC100" s="87"/>
      <c r="AF100" s="87"/>
      <c r="AG100" s="87"/>
      <c r="AJ100" s="87"/>
      <c r="AK100" s="87"/>
      <c r="AN100" s="87"/>
      <c r="AO100" s="87"/>
      <c r="AR100" s="87"/>
      <c r="AS100" s="87"/>
      <c r="AV100" s="87"/>
      <c r="AW100" s="87"/>
      <c r="AZ100" s="87"/>
      <c r="BA100" s="87"/>
      <c r="BB100" s="87"/>
    </row>
    <row r="101" spans="4:54" x14ac:dyDescent="0.5">
      <c r="D101" s="267"/>
      <c r="E101" s="267"/>
      <c r="H101" s="87"/>
      <c r="I101" s="87"/>
      <c r="L101" s="87"/>
      <c r="M101" s="87"/>
      <c r="P101" s="87"/>
      <c r="Q101" s="87"/>
      <c r="T101" s="87"/>
      <c r="U101" s="87"/>
      <c r="X101" s="87"/>
      <c r="Y101" s="87"/>
      <c r="AB101" s="87"/>
      <c r="AC101" s="87"/>
      <c r="AF101" s="87"/>
      <c r="AG101" s="87"/>
      <c r="AJ101" s="87"/>
      <c r="AK101" s="87"/>
      <c r="AN101" s="87"/>
      <c r="AO101" s="87"/>
      <c r="AR101" s="87"/>
      <c r="AS101" s="87"/>
      <c r="AV101" s="87"/>
      <c r="AW101" s="87"/>
      <c r="AZ101" s="87"/>
      <c r="BA101" s="87"/>
      <c r="BB101" s="87"/>
    </row>
    <row r="102" spans="4:54" x14ac:dyDescent="0.5">
      <c r="D102" s="267"/>
      <c r="E102" s="267"/>
      <c r="H102" s="87"/>
      <c r="I102" s="87"/>
      <c r="L102" s="87"/>
      <c r="M102" s="87"/>
      <c r="P102" s="87"/>
      <c r="Q102" s="87"/>
      <c r="T102" s="87"/>
      <c r="U102" s="87"/>
      <c r="X102" s="87"/>
      <c r="Y102" s="87"/>
      <c r="AB102" s="87"/>
      <c r="AC102" s="87"/>
      <c r="AF102" s="87"/>
      <c r="AG102" s="87"/>
      <c r="AJ102" s="87"/>
      <c r="AK102" s="87"/>
      <c r="AN102" s="87"/>
      <c r="AO102" s="87"/>
      <c r="AR102" s="87"/>
      <c r="AS102" s="87"/>
      <c r="AV102" s="87"/>
      <c r="AW102" s="87"/>
      <c r="AZ102" s="87"/>
      <c r="BA102" s="87"/>
      <c r="BB102" s="87"/>
    </row>
    <row r="103" spans="4:54" x14ac:dyDescent="0.5">
      <c r="D103" s="267"/>
      <c r="E103" s="267"/>
      <c r="H103" s="87"/>
      <c r="I103" s="87"/>
      <c r="L103" s="87"/>
      <c r="M103" s="87"/>
      <c r="P103" s="87"/>
      <c r="Q103" s="87"/>
      <c r="T103" s="87"/>
      <c r="U103" s="87"/>
      <c r="X103" s="87"/>
      <c r="Y103" s="87"/>
      <c r="AB103" s="87"/>
      <c r="AC103" s="87"/>
      <c r="AF103" s="87"/>
      <c r="AG103" s="87"/>
      <c r="AJ103" s="87"/>
      <c r="AK103" s="87"/>
      <c r="AN103" s="87"/>
      <c r="AO103" s="87"/>
      <c r="AR103" s="87"/>
      <c r="AS103" s="87"/>
      <c r="AV103" s="87"/>
      <c r="AW103" s="87"/>
      <c r="AZ103" s="87"/>
      <c r="BA103" s="87"/>
      <c r="BB103" s="87"/>
    </row>
    <row r="104" spans="4:54" x14ac:dyDescent="0.5">
      <c r="D104" s="267"/>
      <c r="E104" s="267"/>
      <c r="H104" s="87"/>
      <c r="I104" s="87"/>
      <c r="L104" s="87"/>
      <c r="M104" s="87"/>
      <c r="P104" s="87"/>
      <c r="Q104" s="87"/>
      <c r="T104" s="87"/>
      <c r="U104" s="87"/>
      <c r="X104" s="87"/>
      <c r="Y104" s="87"/>
      <c r="AB104" s="87"/>
      <c r="AC104" s="87"/>
      <c r="AF104" s="87"/>
      <c r="AG104" s="87"/>
      <c r="AJ104" s="87"/>
      <c r="AK104" s="87"/>
      <c r="AN104" s="87"/>
      <c r="AO104" s="87"/>
      <c r="AR104" s="87"/>
      <c r="AS104" s="87"/>
      <c r="AV104" s="87"/>
      <c r="AW104" s="87"/>
      <c r="AZ104" s="87"/>
      <c r="BA104" s="87"/>
      <c r="BB104" s="87"/>
    </row>
    <row r="105" spans="4:54" x14ac:dyDescent="0.5">
      <c r="D105" s="267"/>
      <c r="E105" s="267"/>
      <c r="H105" s="87"/>
      <c r="I105" s="87"/>
      <c r="L105" s="87"/>
      <c r="M105" s="87"/>
      <c r="P105" s="87"/>
      <c r="Q105" s="87"/>
      <c r="T105" s="87"/>
      <c r="U105" s="87"/>
      <c r="X105" s="87"/>
      <c r="Y105" s="87"/>
      <c r="AB105" s="87"/>
      <c r="AC105" s="87"/>
      <c r="AF105" s="87"/>
      <c r="AG105" s="87"/>
      <c r="AJ105" s="87"/>
      <c r="AK105" s="87"/>
      <c r="AN105" s="87"/>
      <c r="AO105" s="87"/>
      <c r="AR105" s="87"/>
      <c r="AS105" s="87"/>
      <c r="AV105" s="87"/>
      <c r="AW105" s="87"/>
      <c r="AZ105" s="87"/>
      <c r="BA105" s="87"/>
      <c r="BB105" s="87"/>
    </row>
    <row r="106" spans="4:54" x14ac:dyDescent="0.5">
      <c r="D106" s="267"/>
      <c r="E106" s="267"/>
      <c r="H106" s="87"/>
      <c r="I106" s="87"/>
      <c r="L106" s="87"/>
      <c r="M106" s="87"/>
      <c r="P106" s="87"/>
      <c r="Q106" s="87"/>
      <c r="T106" s="87"/>
      <c r="U106" s="87"/>
      <c r="X106" s="87"/>
      <c r="Y106" s="87"/>
      <c r="AB106" s="87"/>
      <c r="AC106" s="87"/>
      <c r="AF106" s="87"/>
      <c r="AG106" s="87"/>
      <c r="AJ106" s="87"/>
      <c r="AK106" s="87"/>
      <c r="AN106" s="87"/>
      <c r="AO106" s="87"/>
      <c r="AR106" s="87"/>
      <c r="AS106" s="87"/>
      <c r="AV106" s="87"/>
      <c r="AW106" s="87"/>
      <c r="AZ106" s="87"/>
      <c r="BA106" s="87"/>
      <c r="BB106" s="87"/>
    </row>
    <row r="107" spans="4:54" x14ac:dyDescent="0.5">
      <c r="D107" s="267"/>
      <c r="E107" s="267"/>
      <c r="H107" s="87"/>
      <c r="I107" s="87"/>
      <c r="L107" s="87"/>
      <c r="M107" s="87"/>
      <c r="P107" s="87"/>
      <c r="Q107" s="87"/>
      <c r="T107" s="87"/>
      <c r="U107" s="87"/>
      <c r="X107" s="87"/>
      <c r="Y107" s="87"/>
      <c r="AB107" s="87"/>
      <c r="AC107" s="87"/>
      <c r="AF107" s="87"/>
      <c r="AG107" s="87"/>
      <c r="AJ107" s="87"/>
      <c r="AK107" s="87"/>
      <c r="AN107" s="87"/>
      <c r="AO107" s="87"/>
      <c r="AR107" s="87"/>
      <c r="AS107" s="87"/>
      <c r="AV107" s="87"/>
      <c r="AW107" s="87"/>
      <c r="AZ107" s="87"/>
      <c r="BA107" s="87"/>
      <c r="BB107" s="87"/>
    </row>
    <row r="108" spans="4:54" x14ac:dyDescent="0.5">
      <c r="D108" s="267"/>
      <c r="E108" s="267"/>
      <c r="H108" s="87"/>
      <c r="I108" s="87"/>
      <c r="L108" s="87"/>
      <c r="M108" s="87"/>
      <c r="P108" s="87"/>
      <c r="Q108" s="87"/>
      <c r="T108" s="87"/>
      <c r="U108" s="87"/>
      <c r="X108" s="87"/>
      <c r="Y108" s="87"/>
      <c r="AB108" s="87"/>
      <c r="AC108" s="87"/>
      <c r="AF108" s="87"/>
      <c r="AG108" s="87"/>
      <c r="AJ108" s="87"/>
      <c r="AK108" s="87"/>
      <c r="AN108" s="87"/>
      <c r="AO108" s="87"/>
      <c r="AR108" s="87"/>
      <c r="AS108" s="87"/>
      <c r="AV108" s="87"/>
      <c r="AW108" s="87"/>
      <c r="AZ108" s="87"/>
      <c r="BA108" s="87"/>
      <c r="BB108" s="87"/>
    </row>
    <row r="109" spans="4:54" x14ac:dyDescent="0.5">
      <c r="D109" s="267"/>
      <c r="E109" s="267"/>
      <c r="H109" s="87"/>
      <c r="I109" s="87"/>
      <c r="L109" s="87"/>
      <c r="M109" s="87"/>
      <c r="P109" s="87"/>
      <c r="Q109" s="87"/>
      <c r="T109" s="87"/>
      <c r="U109" s="87"/>
      <c r="X109" s="87"/>
      <c r="Y109" s="87"/>
      <c r="AB109" s="87"/>
      <c r="AC109" s="87"/>
      <c r="AF109" s="87"/>
      <c r="AG109" s="87"/>
      <c r="AJ109" s="87"/>
      <c r="AK109" s="87"/>
      <c r="AN109" s="87"/>
      <c r="AO109" s="87"/>
      <c r="AR109" s="87"/>
      <c r="AS109" s="87"/>
      <c r="AV109" s="87"/>
      <c r="AW109" s="87"/>
      <c r="AZ109" s="87"/>
      <c r="BA109" s="87"/>
      <c r="BB109" s="87"/>
    </row>
    <row r="110" spans="4:54" x14ac:dyDescent="0.5">
      <c r="D110" s="267"/>
      <c r="E110" s="267"/>
      <c r="H110" s="87"/>
      <c r="I110" s="87"/>
      <c r="L110" s="87"/>
      <c r="M110" s="87"/>
      <c r="P110" s="87"/>
      <c r="Q110" s="87"/>
      <c r="T110" s="87"/>
      <c r="U110" s="87"/>
      <c r="X110" s="87"/>
      <c r="Y110" s="87"/>
      <c r="AB110" s="87"/>
      <c r="AC110" s="87"/>
      <c r="AF110" s="87"/>
      <c r="AG110" s="87"/>
      <c r="AJ110" s="87"/>
      <c r="AK110" s="87"/>
      <c r="AN110" s="87"/>
      <c r="AO110" s="87"/>
      <c r="AR110" s="87"/>
      <c r="AS110" s="87"/>
      <c r="AV110" s="87"/>
      <c r="AW110" s="87"/>
      <c r="AZ110" s="87"/>
      <c r="BA110" s="87"/>
      <c r="BB110" s="87"/>
    </row>
    <row r="111" spans="4:54" x14ac:dyDescent="0.5">
      <c r="D111" s="267"/>
      <c r="E111" s="267"/>
      <c r="H111" s="87"/>
      <c r="I111" s="87"/>
      <c r="L111" s="87"/>
      <c r="M111" s="87"/>
      <c r="P111" s="87"/>
      <c r="Q111" s="87"/>
      <c r="T111" s="87"/>
      <c r="U111" s="87"/>
      <c r="X111" s="87"/>
      <c r="Y111" s="87"/>
      <c r="AB111" s="87"/>
      <c r="AC111" s="87"/>
      <c r="AF111" s="87"/>
      <c r="AG111" s="87"/>
      <c r="AJ111" s="87"/>
      <c r="AK111" s="87"/>
      <c r="AN111" s="87"/>
      <c r="AO111" s="87"/>
      <c r="AR111" s="87"/>
      <c r="AS111" s="87"/>
      <c r="AV111" s="87"/>
      <c r="AW111" s="87"/>
      <c r="AZ111" s="87"/>
      <c r="BA111" s="87"/>
      <c r="BB111" s="87"/>
    </row>
    <row r="112" spans="4:54" x14ac:dyDescent="0.5">
      <c r="D112" s="267"/>
      <c r="E112" s="267"/>
      <c r="H112" s="87"/>
      <c r="I112" s="87"/>
      <c r="L112" s="87"/>
      <c r="M112" s="87"/>
      <c r="P112" s="87"/>
      <c r="Q112" s="87"/>
      <c r="T112" s="87"/>
      <c r="U112" s="87"/>
      <c r="X112" s="87"/>
      <c r="Y112" s="87"/>
      <c r="AB112" s="87"/>
      <c r="AC112" s="87"/>
      <c r="AF112" s="87"/>
      <c r="AG112" s="87"/>
      <c r="AJ112" s="87"/>
      <c r="AK112" s="87"/>
      <c r="AN112" s="87"/>
      <c r="AO112" s="87"/>
      <c r="AR112" s="87"/>
      <c r="AS112" s="87"/>
      <c r="AV112" s="87"/>
      <c r="AW112" s="87"/>
      <c r="AZ112" s="87"/>
      <c r="BA112" s="87"/>
      <c r="BB112" s="87"/>
    </row>
    <row r="113" spans="4:54" x14ac:dyDescent="0.5">
      <c r="D113" s="267"/>
      <c r="E113" s="267"/>
      <c r="H113" s="87"/>
      <c r="I113" s="87"/>
      <c r="L113" s="87"/>
      <c r="M113" s="87"/>
      <c r="P113" s="87"/>
      <c r="Q113" s="87"/>
      <c r="T113" s="87"/>
      <c r="U113" s="87"/>
      <c r="X113" s="87"/>
      <c r="Y113" s="87"/>
      <c r="AB113" s="87"/>
      <c r="AC113" s="87"/>
      <c r="AF113" s="87"/>
      <c r="AG113" s="87"/>
      <c r="AJ113" s="87"/>
      <c r="AK113" s="87"/>
      <c r="AN113" s="87"/>
      <c r="AO113" s="87"/>
      <c r="AR113" s="87"/>
      <c r="AS113" s="87"/>
      <c r="AV113" s="87"/>
      <c r="AW113" s="87"/>
      <c r="AZ113" s="87"/>
      <c r="BA113" s="87"/>
      <c r="BB113" s="87"/>
    </row>
    <row r="114" spans="4:54" x14ac:dyDescent="0.5">
      <c r="D114" s="267"/>
      <c r="E114" s="267"/>
      <c r="H114" s="87"/>
      <c r="I114" s="87"/>
      <c r="L114" s="87"/>
      <c r="M114" s="87"/>
      <c r="P114" s="87"/>
      <c r="Q114" s="87"/>
      <c r="T114" s="87"/>
      <c r="U114" s="87"/>
      <c r="X114" s="87"/>
      <c r="Y114" s="87"/>
      <c r="AB114" s="87"/>
      <c r="AC114" s="87"/>
      <c r="AF114" s="87"/>
      <c r="AG114" s="87"/>
      <c r="AJ114" s="87"/>
      <c r="AK114" s="87"/>
      <c r="AN114" s="87"/>
      <c r="AO114" s="87"/>
      <c r="AR114" s="87"/>
      <c r="AS114" s="87"/>
      <c r="AV114" s="87"/>
      <c r="AW114" s="87"/>
      <c r="AZ114" s="87"/>
      <c r="BA114" s="87"/>
      <c r="BB114" s="87"/>
    </row>
    <row r="115" spans="4:54" x14ac:dyDescent="0.5">
      <c r="D115" s="267"/>
      <c r="E115" s="267"/>
      <c r="H115" s="87"/>
      <c r="I115" s="87"/>
      <c r="L115" s="87"/>
      <c r="M115" s="87"/>
      <c r="P115" s="87"/>
      <c r="Q115" s="87"/>
      <c r="T115" s="87"/>
      <c r="U115" s="87"/>
      <c r="X115" s="87"/>
      <c r="Y115" s="87"/>
      <c r="AB115" s="87"/>
      <c r="AC115" s="87"/>
      <c r="AF115" s="87"/>
      <c r="AG115" s="87"/>
      <c r="AJ115" s="87"/>
      <c r="AK115" s="87"/>
      <c r="AN115" s="87"/>
      <c r="AO115" s="87"/>
      <c r="AR115" s="87"/>
      <c r="AS115" s="87"/>
      <c r="AV115" s="87"/>
      <c r="AW115" s="87"/>
      <c r="AZ115" s="87"/>
      <c r="BA115" s="87"/>
      <c r="BB115" s="87"/>
    </row>
    <row r="116" spans="4:54" x14ac:dyDescent="0.5">
      <c r="D116" s="267"/>
      <c r="E116" s="267"/>
      <c r="H116" s="87"/>
      <c r="I116" s="87"/>
      <c r="L116" s="87"/>
      <c r="M116" s="87"/>
      <c r="P116" s="87"/>
      <c r="Q116" s="87"/>
      <c r="T116" s="87"/>
      <c r="U116" s="87"/>
      <c r="X116" s="87"/>
      <c r="Y116" s="87"/>
      <c r="AB116" s="87"/>
      <c r="AC116" s="87"/>
      <c r="AF116" s="87"/>
      <c r="AG116" s="87"/>
      <c r="AJ116" s="87"/>
      <c r="AK116" s="87"/>
      <c r="AN116" s="87"/>
      <c r="AO116" s="87"/>
      <c r="AR116" s="87"/>
      <c r="AS116" s="87"/>
      <c r="AV116" s="87"/>
      <c r="AW116" s="87"/>
      <c r="AZ116" s="87"/>
      <c r="BA116" s="87"/>
      <c r="BB116" s="87"/>
    </row>
    <row r="117" spans="4:54" x14ac:dyDescent="0.5">
      <c r="D117" s="267"/>
      <c r="E117" s="267"/>
      <c r="H117" s="87"/>
      <c r="I117" s="87"/>
      <c r="L117" s="87"/>
      <c r="M117" s="87"/>
      <c r="P117" s="87"/>
      <c r="Q117" s="87"/>
      <c r="T117" s="87"/>
      <c r="U117" s="87"/>
      <c r="X117" s="87"/>
      <c r="Y117" s="87"/>
      <c r="AB117" s="87"/>
      <c r="AC117" s="87"/>
      <c r="AF117" s="87"/>
      <c r="AG117" s="87"/>
      <c r="AJ117" s="87"/>
      <c r="AK117" s="87"/>
      <c r="AN117" s="87"/>
      <c r="AO117" s="87"/>
      <c r="AR117" s="87"/>
      <c r="AS117" s="87"/>
      <c r="AV117" s="87"/>
      <c r="AW117" s="87"/>
      <c r="AZ117" s="87"/>
      <c r="BA117" s="87"/>
      <c r="BB117" s="87"/>
    </row>
    <row r="118" spans="4:54" x14ac:dyDescent="0.5">
      <c r="D118" s="267"/>
      <c r="E118" s="267"/>
      <c r="H118" s="87"/>
      <c r="I118" s="87"/>
      <c r="L118" s="87"/>
      <c r="M118" s="87"/>
      <c r="P118" s="87"/>
      <c r="Q118" s="87"/>
      <c r="T118" s="87"/>
      <c r="U118" s="87"/>
      <c r="X118" s="87"/>
      <c r="Y118" s="87"/>
      <c r="AB118" s="87"/>
      <c r="AC118" s="87"/>
      <c r="AF118" s="87"/>
      <c r="AG118" s="87"/>
      <c r="AJ118" s="87"/>
      <c r="AK118" s="87"/>
      <c r="AN118" s="87"/>
      <c r="AO118" s="87"/>
      <c r="AR118" s="87"/>
      <c r="AS118" s="87"/>
      <c r="AV118" s="87"/>
      <c r="AW118" s="87"/>
      <c r="AZ118" s="87"/>
      <c r="BA118" s="87"/>
      <c r="BB118" s="87"/>
    </row>
    <row r="119" spans="4:54" x14ac:dyDescent="0.5">
      <c r="D119" s="267"/>
      <c r="E119" s="267"/>
      <c r="H119" s="87"/>
      <c r="I119" s="87"/>
      <c r="L119" s="87"/>
      <c r="M119" s="87"/>
      <c r="P119" s="87"/>
      <c r="Q119" s="87"/>
      <c r="T119" s="87"/>
      <c r="U119" s="87"/>
      <c r="X119" s="87"/>
      <c r="Y119" s="87"/>
      <c r="AB119" s="87"/>
      <c r="AC119" s="87"/>
      <c r="AF119" s="87"/>
      <c r="AG119" s="87"/>
      <c r="AJ119" s="87"/>
      <c r="AK119" s="87"/>
      <c r="AN119" s="87"/>
      <c r="AO119" s="87"/>
      <c r="AR119" s="87"/>
      <c r="AS119" s="87"/>
      <c r="AV119" s="87"/>
      <c r="AW119" s="87"/>
      <c r="AZ119" s="87"/>
      <c r="BA119" s="87"/>
      <c r="BB119" s="87"/>
    </row>
    <row r="120" spans="4:54" x14ac:dyDescent="0.5">
      <c r="D120" s="267"/>
      <c r="E120" s="267"/>
      <c r="H120" s="87"/>
      <c r="I120" s="87"/>
      <c r="L120" s="87"/>
      <c r="M120" s="87"/>
      <c r="P120" s="87"/>
      <c r="Q120" s="87"/>
      <c r="T120" s="87"/>
      <c r="U120" s="87"/>
      <c r="X120" s="87"/>
      <c r="Y120" s="87"/>
      <c r="AB120" s="87"/>
      <c r="AC120" s="87"/>
      <c r="AF120" s="87"/>
      <c r="AG120" s="87"/>
      <c r="AJ120" s="87"/>
      <c r="AK120" s="87"/>
      <c r="AN120" s="87"/>
      <c r="AO120" s="87"/>
      <c r="AR120" s="87"/>
      <c r="AS120" s="87"/>
      <c r="AV120" s="87"/>
      <c r="AW120" s="87"/>
      <c r="AZ120" s="87"/>
      <c r="BA120" s="87"/>
      <c r="BB120" s="87"/>
    </row>
    <row r="121" spans="4:54" x14ac:dyDescent="0.5">
      <c r="D121" s="267"/>
      <c r="E121" s="267"/>
      <c r="H121" s="87"/>
      <c r="I121" s="87"/>
      <c r="L121" s="87"/>
      <c r="M121" s="87"/>
      <c r="P121" s="87"/>
      <c r="Q121" s="87"/>
      <c r="T121" s="87"/>
      <c r="U121" s="87"/>
      <c r="X121" s="87"/>
      <c r="Y121" s="87"/>
      <c r="AB121" s="87"/>
      <c r="AC121" s="87"/>
      <c r="AF121" s="87"/>
      <c r="AG121" s="87"/>
      <c r="AJ121" s="87"/>
      <c r="AK121" s="87"/>
      <c r="AN121" s="87"/>
      <c r="AO121" s="87"/>
      <c r="AR121" s="87"/>
      <c r="AS121" s="87"/>
      <c r="AV121" s="87"/>
      <c r="AW121" s="87"/>
      <c r="AZ121" s="87"/>
      <c r="BA121" s="87"/>
      <c r="BB121" s="87"/>
    </row>
    <row r="122" spans="4:54" x14ac:dyDescent="0.5">
      <c r="D122" s="267"/>
      <c r="E122" s="267"/>
      <c r="H122" s="87"/>
      <c r="I122" s="87"/>
      <c r="L122" s="87"/>
      <c r="M122" s="87"/>
      <c r="P122" s="87"/>
      <c r="Q122" s="87"/>
      <c r="T122" s="87"/>
      <c r="U122" s="87"/>
      <c r="X122" s="87"/>
      <c r="Y122" s="87"/>
      <c r="AB122" s="87"/>
      <c r="AC122" s="87"/>
      <c r="AF122" s="87"/>
      <c r="AG122" s="87"/>
      <c r="AJ122" s="87"/>
      <c r="AK122" s="87"/>
      <c r="AN122" s="87"/>
      <c r="AO122" s="87"/>
      <c r="AR122" s="87"/>
      <c r="AS122" s="87"/>
      <c r="AV122" s="87"/>
      <c r="AW122" s="87"/>
      <c r="AZ122" s="87"/>
      <c r="BA122" s="87"/>
      <c r="BB122" s="87"/>
    </row>
    <row r="123" spans="4:54" x14ac:dyDescent="0.5">
      <c r="D123" s="267"/>
      <c r="E123" s="267"/>
      <c r="H123" s="87"/>
      <c r="I123" s="87"/>
      <c r="L123" s="87"/>
      <c r="M123" s="87"/>
      <c r="P123" s="87"/>
      <c r="Q123" s="87"/>
      <c r="T123" s="87"/>
      <c r="U123" s="87"/>
      <c r="X123" s="87"/>
      <c r="Y123" s="87"/>
      <c r="AB123" s="87"/>
      <c r="AC123" s="87"/>
      <c r="AF123" s="87"/>
      <c r="AG123" s="87"/>
      <c r="AJ123" s="87"/>
      <c r="AK123" s="87"/>
      <c r="AN123" s="87"/>
      <c r="AO123" s="87"/>
      <c r="AR123" s="87"/>
      <c r="AS123" s="87"/>
      <c r="AV123" s="87"/>
      <c r="AW123" s="87"/>
      <c r="AZ123" s="87"/>
      <c r="BA123" s="87"/>
      <c r="BB123" s="87"/>
    </row>
    <row r="124" spans="4:54" x14ac:dyDescent="0.5">
      <c r="D124" s="267"/>
      <c r="E124" s="267"/>
      <c r="H124" s="87"/>
      <c r="I124" s="87"/>
      <c r="L124" s="87"/>
      <c r="M124" s="87"/>
      <c r="P124" s="87"/>
      <c r="Q124" s="87"/>
      <c r="T124" s="87"/>
      <c r="U124" s="87"/>
      <c r="X124" s="87"/>
      <c r="Y124" s="87"/>
      <c r="AB124" s="87"/>
      <c r="AC124" s="87"/>
      <c r="AF124" s="87"/>
      <c r="AG124" s="87"/>
      <c r="AJ124" s="87"/>
      <c r="AK124" s="87"/>
      <c r="AN124" s="87"/>
      <c r="AO124" s="87"/>
      <c r="AR124" s="87"/>
      <c r="AS124" s="87"/>
      <c r="AV124" s="87"/>
      <c r="AW124" s="87"/>
      <c r="AZ124" s="87"/>
      <c r="BA124" s="87"/>
      <c r="BB124" s="87"/>
    </row>
    <row r="125" spans="4:54" x14ac:dyDescent="0.5">
      <c r="D125" s="267"/>
      <c r="E125" s="267"/>
      <c r="H125" s="87"/>
      <c r="I125" s="87"/>
      <c r="L125" s="87"/>
      <c r="M125" s="87"/>
      <c r="P125" s="87"/>
      <c r="Q125" s="87"/>
      <c r="T125" s="87"/>
      <c r="U125" s="87"/>
      <c r="X125" s="87"/>
      <c r="Y125" s="87"/>
      <c r="AB125" s="87"/>
      <c r="AC125" s="87"/>
      <c r="AF125" s="87"/>
      <c r="AG125" s="87"/>
      <c r="AJ125" s="87"/>
      <c r="AK125" s="87"/>
      <c r="AN125" s="87"/>
      <c r="AO125" s="87"/>
      <c r="AR125" s="87"/>
      <c r="AS125" s="87"/>
      <c r="AV125" s="87"/>
      <c r="AW125" s="87"/>
      <c r="AZ125" s="87"/>
      <c r="BA125" s="87"/>
      <c r="BB125" s="87"/>
    </row>
    <row r="126" spans="4:54" x14ac:dyDescent="0.5">
      <c r="D126" s="267"/>
      <c r="E126" s="267"/>
      <c r="H126" s="87"/>
      <c r="I126" s="87"/>
      <c r="L126" s="87"/>
      <c r="M126" s="87"/>
      <c r="P126" s="87"/>
      <c r="Q126" s="87"/>
      <c r="T126" s="87"/>
      <c r="U126" s="87"/>
      <c r="X126" s="87"/>
      <c r="Y126" s="87"/>
      <c r="AB126" s="87"/>
      <c r="AC126" s="87"/>
      <c r="AF126" s="87"/>
      <c r="AG126" s="87"/>
      <c r="AJ126" s="87"/>
      <c r="AK126" s="87"/>
      <c r="AN126" s="87"/>
      <c r="AO126" s="87"/>
      <c r="AR126" s="87"/>
      <c r="AS126" s="87"/>
      <c r="AV126" s="87"/>
      <c r="AW126" s="87"/>
      <c r="AZ126" s="87"/>
      <c r="BA126" s="87"/>
      <c r="BB126" s="87"/>
    </row>
    <row r="127" spans="4:54" x14ac:dyDescent="0.5">
      <c r="D127" s="267"/>
      <c r="E127" s="267"/>
      <c r="H127" s="87"/>
      <c r="I127" s="87"/>
      <c r="L127" s="87"/>
      <c r="M127" s="87"/>
      <c r="P127" s="87"/>
      <c r="Q127" s="87"/>
      <c r="T127" s="87"/>
      <c r="U127" s="87"/>
      <c r="X127" s="87"/>
      <c r="Y127" s="87"/>
      <c r="AB127" s="87"/>
      <c r="AC127" s="87"/>
      <c r="AF127" s="87"/>
      <c r="AG127" s="87"/>
      <c r="AJ127" s="87"/>
      <c r="AK127" s="87"/>
      <c r="AN127" s="87"/>
      <c r="AO127" s="87"/>
      <c r="AR127" s="87"/>
      <c r="AS127" s="87"/>
      <c r="AV127" s="87"/>
      <c r="AW127" s="87"/>
      <c r="AZ127" s="87"/>
      <c r="BA127" s="87"/>
      <c r="BB127" s="87"/>
    </row>
    <row r="128" spans="4:54" x14ac:dyDescent="0.5">
      <c r="D128" s="267"/>
      <c r="E128" s="267"/>
      <c r="H128" s="87"/>
      <c r="I128" s="87"/>
      <c r="L128" s="87"/>
      <c r="M128" s="87"/>
      <c r="P128" s="87"/>
      <c r="Q128" s="87"/>
      <c r="T128" s="87"/>
      <c r="U128" s="87"/>
      <c r="X128" s="87"/>
      <c r="Y128" s="87"/>
      <c r="AB128" s="87"/>
      <c r="AC128" s="87"/>
      <c r="AF128" s="87"/>
      <c r="AG128" s="87"/>
      <c r="AJ128" s="87"/>
      <c r="AK128" s="87"/>
      <c r="AN128" s="87"/>
      <c r="AO128" s="87"/>
      <c r="AR128" s="87"/>
      <c r="AS128" s="87"/>
      <c r="AV128" s="87"/>
      <c r="AW128" s="87"/>
      <c r="AZ128" s="87"/>
      <c r="BA128" s="87"/>
      <c r="BB128" s="87"/>
    </row>
    <row r="129" spans="4:54" x14ac:dyDescent="0.5">
      <c r="D129" s="267"/>
      <c r="E129" s="267"/>
      <c r="H129" s="87"/>
      <c r="I129" s="87"/>
      <c r="L129" s="87"/>
      <c r="M129" s="87"/>
      <c r="P129" s="87"/>
      <c r="Q129" s="87"/>
      <c r="T129" s="87"/>
      <c r="U129" s="87"/>
      <c r="X129" s="87"/>
      <c r="Y129" s="87"/>
      <c r="AB129" s="87"/>
      <c r="AC129" s="87"/>
      <c r="AF129" s="87"/>
      <c r="AG129" s="87"/>
      <c r="AJ129" s="87"/>
      <c r="AK129" s="87"/>
      <c r="AN129" s="87"/>
      <c r="AO129" s="87"/>
      <c r="AR129" s="87"/>
      <c r="AS129" s="87"/>
      <c r="AV129" s="87"/>
      <c r="AW129" s="87"/>
      <c r="AZ129" s="87"/>
      <c r="BA129" s="87"/>
      <c r="BB129" s="87"/>
    </row>
    <row r="130" spans="4:54" x14ac:dyDescent="0.5">
      <c r="D130" s="267"/>
      <c r="E130" s="267"/>
      <c r="H130" s="87"/>
      <c r="I130" s="87"/>
      <c r="L130" s="87"/>
      <c r="M130" s="87"/>
      <c r="P130" s="87"/>
      <c r="Q130" s="87"/>
      <c r="T130" s="87"/>
      <c r="U130" s="87"/>
      <c r="X130" s="87"/>
      <c r="Y130" s="87"/>
      <c r="AB130" s="87"/>
      <c r="AC130" s="87"/>
      <c r="AF130" s="87"/>
      <c r="AG130" s="87"/>
      <c r="AJ130" s="87"/>
      <c r="AK130" s="87"/>
      <c r="AN130" s="87"/>
      <c r="AO130" s="87"/>
      <c r="AR130" s="87"/>
      <c r="AS130" s="87"/>
      <c r="AV130" s="87"/>
      <c r="AW130" s="87"/>
      <c r="AZ130" s="87"/>
      <c r="BA130" s="87"/>
      <c r="BB130" s="87"/>
    </row>
    <row r="131" spans="4:54" x14ac:dyDescent="0.5">
      <c r="D131" s="267"/>
      <c r="E131" s="267"/>
      <c r="H131" s="87"/>
      <c r="I131" s="87"/>
      <c r="L131" s="87"/>
      <c r="M131" s="87"/>
      <c r="P131" s="87"/>
      <c r="Q131" s="87"/>
      <c r="T131" s="87"/>
      <c r="U131" s="87"/>
      <c r="X131" s="87"/>
      <c r="Y131" s="87"/>
      <c r="AB131" s="87"/>
      <c r="AC131" s="87"/>
      <c r="AF131" s="87"/>
      <c r="AG131" s="87"/>
      <c r="AJ131" s="87"/>
      <c r="AK131" s="87"/>
      <c r="AN131" s="87"/>
      <c r="AO131" s="87"/>
      <c r="AR131" s="87"/>
      <c r="AS131" s="87"/>
      <c r="AV131" s="87"/>
      <c r="AW131" s="87"/>
      <c r="AZ131" s="87"/>
      <c r="BA131" s="87"/>
      <c r="BB131" s="87"/>
    </row>
    <row r="132" spans="4:54" x14ac:dyDescent="0.5">
      <c r="D132" s="267"/>
      <c r="E132" s="267"/>
      <c r="H132" s="87"/>
      <c r="I132" s="87"/>
      <c r="L132" s="87"/>
      <c r="M132" s="87"/>
      <c r="P132" s="87"/>
      <c r="Q132" s="87"/>
      <c r="T132" s="87"/>
      <c r="U132" s="87"/>
      <c r="X132" s="87"/>
      <c r="Y132" s="87"/>
      <c r="AB132" s="87"/>
      <c r="AC132" s="87"/>
      <c r="AF132" s="87"/>
      <c r="AG132" s="87"/>
      <c r="AJ132" s="87"/>
      <c r="AK132" s="87"/>
      <c r="AN132" s="87"/>
      <c r="AO132" s="87"/>
      <c r="AR132" s="87"/>
      <c r="AS132" s="87"/>
      <c r="AV132" s="87"/>
      <c r="AW132" s="87"/>
      <c r="AZ132" s="87"/>
      <c r="BA132" s="87"/>
      <c r="BB132" s="87"/>
    </row>
    <row r="133" spans="4:54" x14ac:dyDescent="0.5">
      <c r="D133" s="267"/>
      <c r="E133" s="267"/>
      <c r="H133" s="87"/>
      <c r="I133" s="87"/>
      <c r="L133" s="87"/>
      <c r="M133" s="87"/>
      <c r="P133" s="87"/>
      <c r="Q133" s="87"/>
      <c r="T133" s="87"/>
      <c r="U133" s="87"/>
      <c r="X133" s="87"/>
      <c r="Y133" s="87"/>
      <c r="AB133" s="87"/>
      <c r="AC133" s="87"/>
      <c r="AF133" s="87"/>
      <c r="AG133" s="87"/>
      <c r="AJ133" s="87"/>
      <c r="AK133" s="87"/>
      <c r="AN133" s="87"/>
      <c r="AO133" s="87"/>
      <c r="AR133" s="87"/>
      <c r="AS133" s="87"/>
      <c r="AV133" s="87"/>
      <c r="AW133" s="87"/>
      <c r="AZ133" s="87"/>
      <c r="BA133" s="87"/>
      <c r="BB133" s="87"/>
    </row>
    <row r="134" spans="4:54" x14ac:dyDescent="0.5">
      <c r="D134" s="267"/>
      <c r="E134" s="267"/>
      <c r="H134" s="87"/>
      <c r="I134" s="87"/>
      <c r="L134" s="87"/>
      <c r="M134" s="87"/>
      <c r="P134" s="87"/>
      <c r="Q134" s="87"/>
      <c r="T134" s="87"/>
      <c r="U134" s="87"/>
      <c r="X134" s="87"/>
      <c r="Y134" s="87"/>
      <c r="AB134" s="87"/>
      <c r="AC134" s="87"/>
      <c r="AF134" s="87"/>
      <c r="AG134" s="87"/>
      <c r="AJ134" s="87"/>
      <c r="AK134" s="87"/>
      <c r="AN134" s="87"/>
      <c r="AO134" s="87"/>
      <c r="AR134" s="87"/>
      <c r="AS134" s="87"/>
      <c r="AV134" s="87"/>
      <c r="AW134" s="87"/>
      <c r="AZ134" s="87"/>
      <c r="BA134" s="87"/>
      <c r="BB134" s="87"/>
    </row>
    <row r="135" spans="4:54" x14ac:dyDescent="0.5">
      <c r="D135" s="267"/>
      <c r="E135" s="267"/>
      <c r="H135" s="87"/>
      <c r="I135" s="87"/>
      <c r="L135" s="87"/>
      <c r="M135" s="87"/>
      <c r="P135" s="87"/>
      <c r="Q135" s="87"/>
      <c r="T135" s="87"/>
      <c r="U135" s="87"/>
      <c r="X135" s="87"/>
      <c r="Y135" s="87"/>
      <c r="AB135" s="87"/>
      <c r="AC135" s="87"/>
      <c r="AF135" s="87"/>
      <c r="AG135" s="87"/>
      <c r="AJ135" s="87"/>
      <c r="AK135" s="87"/>
      <c r="AN135" s="87"/>
      <c r="AO135" s="87"/>
      <c r="AR135" s="87"/>
      <c r="AS135" s="87"/>
      <c r="AV135" s="87"/>
      <c r="AW135" s="87"/>
      <c r="AZ135" s="87"/>
      <c r="BA135" s="87"/>
      <c r="BB135" s="87"/>
    </row>
    <row r="136" spans="4:54" x14ac:dyDescent="0.5">
      <c r="D136" s="267"/>
      <c r="E136" s="267"/>
      <c r="H136" s="87"/>
      <c r="I136" s="87"/>
      <c r="L136" s="87"/>
      <c r="M136" s="87"/>
      <c r="P136" s="87"/>
      <c r="Q136" s="87"/>
      <c r="T136" s="87"/>
      <c r="U136" s="87"/>
      <c r="X136" s="87"/>
      <c r="Y136" s="87"/>
      <c r="AB136" s="87"/>
      <c r="AC136" s="87"/>
      <c r="AF136" s="87"/>
      <c r="AG136" s="87"/>
      <c r="AJ136" s="87"/>
      <c r="AK136" s="87"/>
      <c r="AN136" s="87"/>
      <c r="AO136" s="87"/>
      <c r="AR136" s="87"/>
      <c r="AS136" s="87"/>
      <c r="AV136" s="87"/>
      <c r="AW136" s="87"/>
      <c r="AZ136" s="87"/>
      <c r="BA136" s="87"/>
      <c r="BB136" s="87"/>
    </row>
    <row r="137" spans="4:54" x14ac:dyDescent="0.5">
      <c r="D137" s="267"/>
      <c r="E137" s="267"/>
      <c r="H137" s="87"/>
      <c r="I137" s="87"/>
      <c r="L137" s="87"/>
      <c r="M137" s="87"/>
      <c r="P137" s="87"/>
      <c r="Q137" s="87"/>
      <c r="T137" s="87"/>
      <c r="U137" s="87"/>
      <c r="X137" s="87"/>
      <c r="Y137" s="87"/>
      <c r="AB137" s="87"/>
      <c r="AC137" s="87"/>
      <c r="AF137" s="87"/>
      <c r="AG137" s="87"/>
      <c r="AJ137" s="87"/>
      <c r="AK137" s="87"/>
      <c r="AN137" s="87"/>
      <c r="AO137" s="87"/>
      <c r="AR137" s="87"/>
      <c r="AS137" s="87"/>
      <c r="AV137" s="87"/>
      <c r="AW137" s="87"/>
      <c r="AZ137" s="87"/>
      <c r="BA137" s="87"/>
      <c r="BB137" s="87"/>
    </row>
    <row r="138" spans="4:54" x14ac:dyDescent="0.5">
      <c r="D138" s="267"/>
      <c r="E138" s="267"/>
      <c r="H138" s="87"/>
      <c r="I138" s="87"/>
      <c r="L138" s="87"/>
      <c r="M138" s="87"/>
      <c r="P138" s="87"/>
      <c r="Q138" s="87"/>
      <c r="T138" s="87"/>
      <c r="U138" s="87"/>
      <c r="X138" s="87"/>
      <c r="Y138" s="87"/>
      <c r="AB138" s="87"/>
      <c r="AC138" s="87"/>
      <c r="AF138" s="87"/>
      <c r="AG138" s="87"/>
      <c r="AJ138" s="87"/>
      <c r="AK138" s="87"/>
      <c r="AN138" s="87"/>
      <c r="AO138" s="87"/>
      <c r="AR138" s="87"/>
      <c r="AS138" s="87"/>
      <c r="AV138" s="87"/>
      <c r="AW138" s="87"/>
      <c r="AZ138" s="87"/>
      <c r="BA138" s="87"/>
      <c r="BB138" s="87"/>
    </row>
    <row r="139" spans="4:54" x14ac:dyDescent="0.5">
      <c r="D139" s="267"/>
      <c r="E139" s="267"/>
      <c r="H139" s="87"/>
      <c r="I139" s="87"/>
      <c r="L139" s="87"/>
      <c r="M139" s="87"/>
      <c r="P139" s="87"/>
      <c r="Q139" s="87"/>
      <c r="T139" s="87"/>
      <c r="U139" s="87"/>
      <c r="X139" s="87"/>
      <c r="Y139" s="87"/>
      <c r="AB139" s="87"/>
      <c r="AC139" s="87"/>
      <c r="AF139" s="87"/>
      <c r="AG139" s="87"/>
      <c r="AJ139" s="87"/>
      <c r="AK139" s="87"/>
      <c r="AN139" s="87"/>
      <c r="AO139" s="87"/>
      <c r="AR139" s="87"/>
      <c r="AS139" s="87"/>
      <c r="AV139" s="87"/>
      <c r="AW139" s="87"/>
      <c r="AZ139" s="87"/>
      <c r="BA139" s="87"/>
      <c r="BB139" s="87"/>
    </row>
  </sheetData>
  <mergeCells count="29">
    <mergeCell ref="AX4:AY5"/>
    <mergeCell ref="AZ4:BA5"/>
    <mergeCell ref="AB4:AC5"/>
    <mergeCell ref="X4:Y5"/>
    <mergeCell ref="AV4:AW5"/>
    <mergeCell ref="AH4:AI5"/>
    <mergeCell ref="AJ4:AK5"/>
    <mergeCell ref="AF4:AG5"/>
    <mergeCell ref="AT4:AU5"/>
    <mergeCell ref="AD4:AE5"/>
    <mergeCell ref="AP4:AQ5"/>
    <mergeCell ref="AR4:AS5"/>
    <mergeCell ref="AL4:AM5"/>
    <mergeCell ref="AN4:AO5"/>
    <mergeCell ref="A4:A6"/>
    <mergeCell ref="B4:B6"/>
    <mergeCell ref="C4:C5"/>
    <mergeCell ref="D4:E4"/>
    <mergeCell ref="D5:E5"/>
    <mergeCell ref="F4:G5"/>
    <mergeCell ref="H4:I5"/>
    <mergeCell ref="J4:K5"/>
    <mergeCell ref="L4:M5"/>
    <mergeCell ref="Z4:AA5"/>
    <mergeCell ref="N4:O5"/>
    <mergeCell ref="P4:Q5"/>
    <mergeCell ref="R4:S5"/>
    <mergeCell ref="T4:U5"/>
    <mergeCell ref="V4:W5"/>
  </mergeCells>
  <pageMargins left="0.3" right="0.15748031496062992" top="0.31496062992125984" bottom="0.35433070866141736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L26"/>
  <sheetViews>
    <sheetView workbookViewId="0">
      <selection activeCell="J10" sqref="J10"/>
    </sheetView>
  </sheetViews>
  <sheetFormatPr defaultRowHeight="12.75" x14ac:dyDescent="0.2"/>
  <cols>
    <col min="10" max="10" width="10.28515625" bestFit="1" customWidth="1"/>
    <col min="12" max="12" width="15.5703125" customWidth="1"/>
  </cols>
  <sheetData>
    <row r="6" spans="8:12" x14ac:dyDescent="0.2">
      <c r="H6">
        <v>10000</v>
      </c>
      <c r="J6">
        <v>5000</v>
      </c>
      <c r="L6" s="268">
        <v>17467.12</v>
      </c>
    </row>
    <row r="7" spans="8:12" x14ac:dyDescent="0.2">
      <c r="H7">
        <v>150.65</v>
      </c>
      <c r="J7">
        <v>6000</v>
      </c>
      <c r="L7" s="268">
        <v>34684.980000000003</v>
      </c>
    </row>
    <row r="8" spans="8:12" x14ac:dyDescent="0.2">
      <c r="H8">
        <v>1304.3800000000001</v>
      </c>
      <c r="J8">
        <v>3500</v>
      </c>
      <c r="L8" s="268">
        <v>13133.15</v>
      </c>
    </row>
    <row r="9" spans="8:12" x14ac:dyDescent="0.2">
      <c r="H9">
        <v>317.58999999999997</v>
      </c>
      <c r="J9">
        <v>2200</v>
      </c>
      <c r="L9" s="268">
        <v>26286.17</v>
      </c>
    </row>
    <row r="10" spans="8:12" x14ac:dyDescent="0.2">
      <c r="H10">
        <v>9000</v>
      </c>
      <c r="J10">
        <v>1237</v>
      </c>
      <c r="L10" s="268">
        <v>28266.44</v>
      </c>
    </row>
    <row r="11" spans="8:12" x14ac:dyDescent="0.2">
      <c r="H11">
        <v>421.92</v>
      </c>
      <c r="J11">
        <v>9500</v>
      </c>
      <c r="L11" s="268">
        <v>20246.3</v>
      </c>
    </row>
    <row r="12" spans="8:12" x14ac:dyDescent="0.2">
      <c r="H12">
        <v>9.2100000000000009</v>
      </c>
      <c r="J12">
        <v>3000</v>
      </c>
      <c r="L12" s="268">
        <v>57188.78</v>
      </c>
    </row>
    <row r="13" spans="8:12" x14ac:dyDescent="0.2">
      <c r="H13">
        <v>5000</v>
      </c>
      <c r="J13">
        <v>1500</v>
      </c>
      <c r="L13" s="268">
        <v>84194.69</v>
      </c>
    </row>
    <row r="14" spans="8:12" x14ac:dyDescent="0.2">
      <c r="H14">
        <v>4072.03</v>
      </c>
      <c r="J14">
        <v>8700</v>
      </c>
      <c r="L14" s="268">
        <v>66864.22</v>
      </c>
    </row>
    <row r="15" spans="8:12" x14ac:dyDescent="0.2">
      <c r="H15">
        <v>5500</v>
      </c>
      <c r="J15">
        <v>4900</v>
      </c>
      <c r="L15" s="268">
        <v>23772.959999999999</v>
      </c>
    </row>
    <row r="16" spans="8:12" x14ac:dyDescent="0.2">
      <c r="H16">
        <v>2236.16</v>
      </c>
      <c r="J16">
        <v>5500</v>
      </c>
      <c r="L16" s="268">
        <v>35516.71</v>
      </c>
    </row>
    <row r="17" spans="8:12" x14ac:dyDescent="0.2">
      <c r="H17">
        <v>12.66</v>
      </c>
      <c r="J17">
        <v>3000</v>
      </c>
      <c r="L17" s="268">
        <v>67859.179999999993</v>
      </c>
    </row>
    <row r="18" spans="8:12" x14ac:dyDescent="0.2">
      <c r="H18">
        <v>4000</v>
      </c>
      <c r="J18">
        <v>3500</v>
      </c>
      <c r="L18" s="268">
        <v>41547.120000000003</v>
      </c>
    </row>
    <row r="19" spans="8:12" x14ac:dyDescent="0.2">
      <c r="H19">
        <v>273.48</v>
      </c>
      <c r="J19">
        <v>3600</v>
      </c>
      <c r="L19" s="268">
        <v>110917.47</v>
      </c>
    </row>
    <row r="20" spans="8:12" x14ac:dyDescent="0.2">
      <c r="H20">
        <v>7.67</v>
      </c>
      <c r="J20">
        <v>6000</v>
      </c>
      <c r="L20" s="268">
        <v>51001.22</v>
      </c>
    </row>
    <row r="21" spans="8:12" x14ac:dyDescent="0.2">
      <c r="H21">
        <v>16804.79</v>
      </c>
      <c r="J21">
        <v>3900</v>
      </c>
      <c r="L21" s="268">
        <v>89096.98</v>
      </c>
    </row>
    <row r="22" spans="8:12" x14ac:dyDescent="0.2">
      <c r="J22">
        <v>2500</v>
      </c>
      <c r="L22" s="268">
        <v>82740.3</v>
      </c>
    </row>
    <row r="23" spans="8:12" x14ac:dyDescent="0.2">
      <c r="J23">
        <v>4070</v>
      </c>
      <c r="L23" s="268">
        <v>223391.37</v>
      </c>
    </row>
    <row r="24" spans="8:12" x14ac:dyDescent="0.2">
      <c r="H24">
        <f>SUM(H6:H21)</f>
        <v>59110.540000000008</v>
      </c>
      <c r="J24" s="268">
        <f>SUM(J6:J23)</f>
        <v>77607</v>
      </c>
    </row>
    <row r="26" spans="8:12" x14ac:dyDescent="0.2">
      <c r="L26" s="268">
        <f>SUM(L6:L23)</f>
        <v>1074175.1600000001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53" t="s">
        <v>179</v>
      </c>
      <c r="G2" s="353"/>
      <c r="H2" s="353"/>
      <c r="I2" s="353"/>
      <c r="J2" s="353"/>
    </row>
    <row r="3" spans="1:10" x14ac:dyDescent="0.55000000000000004">
      <c r="A3" s="353" t="s">
        <v>180</v>
      </c>
      <c r="B3" s="353"/>
      <c r="C3" s="353"/>
      <c r="D3" s="353"/>
      <c r="E3" s="353"/>
      <c r="F3" s="353"/>
      <c r="G3" s="353"/>
      <c r="H3" s="353"/>
      <c r="I3" s="353"/>
      <c r="J3" s="353"/>
    </row>
    <row r="4" spans="1:10" ht="18" customHeight="1" x14ac:dyDescent="0.55000000000000004">
      <c r="H4" s="354" t="s">
        <v>173</v>
      </c>
      <c r="I4" s="354"/>
      <c r="J4" s="354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55" t="s">
        <v>200</v>
      </c>
      <c r="E6" s="355"/>
      <c r="F6" s="355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57" t="s">
        <v>201</v>
      </c>
      <c r="D8" s="357"/>
      <c r="E8" s="357"/>
      <c r="F8" s="357"/>
    </row>
    <row r="9" spans="1:10" x14ac:dyDescent="0.55000000000000004">
      <c r="A9" s="141" t="s">
        <v>183</v>
      </c>
      <c r="C9" s="357" t="s">
        <v>185</v>
      </c>
      <c r="D9" s="357"/>
      <c r="E9" s="357"/>
      <c r="F9" s="357"/>
    </row>
    <row r="10" spans="1:10" x14ac:dyDescent="0.55000000000000004">
      <c r="A10" s="141" t="s">
        <v>181</v>
      </c>
      <c r="C10" s="357" t="s">
        <v>194</v>
      </c>
      <c r="D10" s="357"/>
      <c r="E10" s="357"/>
      <c r="F10" s="357"/>
      <c r="G10" s="357"/>
      <c r="H10" s="357"/>
      <c r="I10" s="357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54" t="s">
        <v>195</v>
      </c>
      <c r="H22" s="354"/>
      <c r="I22" s="354"/>
    </row>
    <row r="23" spans="1:9" ht="21" customHeight="1" x14ac:dyDescent="0.55000000000000004">
      <c r="F23" s="356" t="s">
        <v>196</v>
      </c>
      <c r="G23" s="356"/>
      <c r="H23" s="356"/>
      <c r="I23" s="356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315" t="s">
        <v>146</v>
      </c>
      <c r="B4" s="321" t="s">
        <v>29</v>
      </c>
      <c r="C4" s="315" t="s">
        <v>95</v>
      </c>
      <c r="D4" s="311" t="s">
        <v>30</v>
      </c>
      <c r="E4" s="311"/>
      <c r="F4" s="329">
        <v>21336</v>
      </c>
      <c r="G4" s="320"/>
      <c r="H4" s="311" t="s">
        <v>9</v>
      </c>
      <c r="I4" s="311"/>
      <c r="J4" s="329">
        <v>21366</v>
      </c>
      <c r="K4" s="320"/>
      <c r="L4" s="311" t="s">
        <v>9</v>
      </c>
      <c r="M4" s="311"/>
      <c r="N4" s="329">
        <v>21397</v>
      </c>
      <c r="O4" s="320"/>
      <c r="P4" s="311" t="s">
        <v>9</v>
      </c>
      <c r="Q4" s="311"/>
      <c r="R4" s="329">
        <v>21428</v>
      </c>
      <c r="S4" s="320"/>
      <c r="T4" s="311" t="s">
        <v>9</v>
      </c>
      <c r="U4" s="311"/>
      <c r="V4" s="329">
        <v>21458</v>
      </c>
      <c r="W4" s="320"/>
      <c r="X4" s="311" t="s">
        <v>9</v>
      </c>
      <c r="Y4" s="311"/>
      <c r="Z4" s="329">
        <v>21489</v>
      </c>
      <c r="AA4" s="320"/>
      <c r="AB4" s="311" t="s">
        <v>9</v>
      </c>
      <c r="AC4" s="311"/>
      <c r="AD4" s="329">
        <v>21519</v>
      </c>
      <c r="AE4" s="320"/>
      <c r="AF4" s="311" t="s">
        <v>9</v>
      </c>
      <c r="AG4" s="311"/>
      <c r="AH4" s="329">
        <v>21550</v>
      </c>
      <c r="AI4" s="320"/>
      <c r="AJ4" s="311" t="s">
        <v>9</v>
      </c>
      <c r="AK4" s="311"/>
      <c r="AL4" s="329">
        <v>21581</v>
      </c>
      <c r="AM4" s="320"/>
      <c r="AN4" s="311" t="s">
        <v>9</v>
      </c>
      <c r="AO4" s="311"/>
      <c r="AP4" s="329">
        <v>21607</v>
      </c>
      <c r="AQ4" s="320"/>
      <c r="AR4" s="311" t="s">
        <v>9</v>
      </c>
      <c r="AS4" s="311"/>
      <c r="AT4" s="329">
        <v>240784</v>
      </c>
      <c r="AU4" s="320"/>
      <c r="AV4" s="323" t="s">
        <v>9</v>
      </c>
      <c r="AW4" s="324"/>
      <c r="AX4" s="329">
        <v>21670</v>
      </c>
      <c r="AY4" s="320"/>
      <c r="AZ4" s="311" t="s">
        <v>31</v>
      </c>
      <c r="BA4" s="311"/>
      <c r="BB4" s="329">
        <v>21701</v>
      </c>
      <c r="BC4" s="320"/>
      <c r="BD4" s="311" t="s">
        <v>31</v>
      </c>
      <c r="BE4" s="311"/>
      <c r="BF4" s="329">
        <v>21728</v>
      </c>
      <c r="BG4" s="320"/>
      <c r="BH4" s="311" t="s">
        <v>31</v>
      </c>
      <c r="BI4" s="311"/>
      <c r="BJ4" s="329">
        <v>21751</v>
      </c>
      <c r="BK4" s="320"/>
      <c r="BL4" s="311" t="s">
        <v>31</v>
      </c>
      <c r="BM4" s="311"/>
      <c r="BN4" s="329">
        <v>21787</v>
      </c>
      <c r="BO4" s="320"/>
      <c r="BP4" s="311" t="s">
        <v>31</v>
      </c>
      <c r="BQ4" s="311"/>
      <c r="BR4" s="312" t="s">
        <v>32</v>
      </c>
      <c r="BS4" s="311"/>
      <c r="BT4" s="311" t="s">
        <v>33</v>
      </c>
      <c r="BU4" s="311"/>
      <c r="BV4" s="311" t="s">
        <v>34</v>
      </c>
      <c r="BW4" s="311"/>
      <c r="BX4" s="311"/>
      <c r="BY4" s="311"/>
      <c r="BZ4" s="311" t="s">
        <v>35</v>
      </c>
      <c r="CA4" s="311"/>
      <c r="CB4" s="311" t="s">
        <v>36</v>
      </c>
      <c r="CC4" s="311"/>
      <c r="CD4" s="311" t="s">
        <v>19</v>
      </c>
      <c r="CE4" s="311"/>
      <c r="CF4" s="311" t="s">
        <v>37</v>
      </c>
      <c r="CG4" s="311"/>
    </row>
    <row r="5" spans="1:85" s="57" customFormat="1" x14ac:dyDescent="0.5">
      <c r="A5" s="316"/>
      <c r="B5" s="321"/>
      <c r="C5" s="316"/>
      <c r="D5" s="311"/>
      <c r="E5" s="311"/>
      <c r="F5" s="320"/>
      <c r="G5" s="320"/>
      <c r="H5" s="311"/>
      <c r="I5" s="311"/>
      <c r="J5" s="320"/>
      <c r="K5" s="320"/>
      <c r="L5" s="311"/>
      <c r="M5" s="311"/>
      <c r="N5" s="320"/>
      <c r="O5" s="320"/>
      <c r="P5" s="311"/>
      <c r="Q5" s="311"/>
      <c r="R5" s="320"/>
      <c r="S5" s="320"/>
      <c r="T5" s="311"/>
      <c r="U5" s="311"/>
      <c r="V5" s="320"/>
      <c r="W5" s="320"/>
      <c r="X5" s="311"/>
      <c r="Y5" s="311"/>
      <c r="Z5" s="320"/>
      <c r="AA5" s="320"/>
      <c r="AB5" s="311"/>
      <c r="AC5" s="311"/>
      <c r="AD5" s="320"/>
      <c r="AE5" s="320"/>
      <c r="AF5" s="311"/>
      <c r="AG5" s="311"/>
      <c r="AH5" s="320"/>
      <c r="AI5" s="320"/>
      <c r="AJ5" s="311"/>
      <c r="AK5" s="311"/>
      <c r="AL5" s="320"/>
      <c r="AM5" s="320"/>
      <c r="AN5" s="311"/>
      <c r="AO5" s="311"/>
      <c r="AP5" s="320"/>
      <c r="AQ5" s="320"/>
      <c r="AR5" s="311"/>
      <c r="AS5" s="311"/>
      <c r="AT5" s="320"/>
      <c r="AU5" s="320"/>
      <c r="AV5" s="325"/>
      <c r="AW5" s="326"/>
      <c r="AX5" s="320"/>
      <c r="AY5" s="320"/>
      <c r="AZ5" s="311"/>
      <c r="BA5" s="311"/>
      <c r="BB5" s="320"/>
      <c r="BC5" s="320"/>
      <c r="BD5" s="311"/>
      <c r="BE5" s="311"/>
      <c r="BF5" s="320"/>
      <c r="BG5" s="320"/>
      <c r="BH5" s="311"/>
      <c r="BI5" s="311"/>
      <c r="BJ5" s="320"/>
      <c r="BK5" s="320"/>
      <c r="BL5" s="311"/>
      <c r="BM5" s="311"/>
      <c r="BN5" s="320"/>
      <c r="BO5" s="320"/>
      <c r="BP5" s="311"/>
      <c r="BQ5" s="311"/>
      <c r="BR5" s="311"/>
      <c r="BS5" s="311"/>
      <c r="BT5" s="311"/>
      <c r="BU5" s="311"/>
      <c r="BV5" s="311"/>
      <c r="BW5" s="311"/>
      <c r="BX5" s="311"/>
      <c r="BY5" s="311"/>
      <c r="BZ5" s="311"/>
      <c r="CA5" s="311"/>
      <c r="CB5" s="311"/>
      <c r="CC5" s="311"/>
      <c r="CD5" s="311"/>
      <c r="CE5" s="311"/>
      <c r="CF5" s="311"/>
      <c r="CG5" s="311"/>
    </row>
    <row r="6" spans="1:85" s="57" customFormat="1" x14ac:dyDescent="0.5">
      <c r="A6" s="5" t="s">
        <v>147</v>
      </c>
      <c r="B6" s="321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H4:I5"/>
    <mergeCell ref="A4:A5"/>
    <mergeCell ref="B4:B6"/>
    <mergeCell ref="C4:C5"/>
    <mergeCell ref="D4:E5"/>
    <mergeCell ref="F4:G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12</vt:i4>
      </vt:variant>
    </vt:vector>
  </HeadingPairs>
  <TitlesOfParts>
    <vt:vector size="21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งบทดลองระหว่างเดือน 30เม.ย.69</vt:lpstr>
      <vt:lpstr>Sheet2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'งบทดลองระหว่างเดือน 30เม.ย.69'!Print_Area</vt:lpstr>
      <vt:lpstr>'งบทดลองส่งรายเดือนปี59-60'!Print_Area</vt:lpstr>
      <vt:lpstr>'งบทดลองส่งรายเดือนปี60-61'!Print_Area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'งบทดลองระหว่างเดือน 30เม.ย.69'!Print_Titles</vt:lpstr>
      <vt:lpstr>'งบทดลองส่งรายเดือนปี59-60'!Print_Titles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2025-01-09T01:19:59Z</cp:lastPrinted>
  <dcterms:created xsi:type="dcterms:W3CDTF">2006-04-10T23:10:14Z</dcterms:created>
  <dcterms:modified xsi:type="dcterms:W3CDTF">2025-06-10T03:46:58Z</dcterms:modified>
</cp:coreProperties>
</file>